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illersvilleuniversity-my.sharepoint.com/personal/emily_drennen_millersville_edu/Documents/Desktop/"/>
    </mc:Choice>
  </mc:AlternateContent>
  <xr:revisionPtr revIDLastSave="0" documentId="8_{FB797FC1-059F-422F-838E-42F1D84EBF01}" xr6:coauthVersionLast="47" xr6:coauthVersionMax="47" xr10:uidLastSave="{00000000-0000-0000-0000-000000000000}"/>
  <bookViews>
    <workbookView xWindow="-60" yWindow="-60" windowWidth="28920" windowHeight="15720" tabRatio="50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210" i="1" l="1"/>
  <c r="R209" i="1"/>
  <c r="R147" i="1"/>
  <c r="R146" i="1"/>
  <c r="R84" i="1"/>
  <c r="R83" i="1"/>
  <c r="Q87" i="1"/>
  <c r="R87" i="1"/>
  <c r="F372" i="1"/>
  <c r="L16" i="1"/>
  <c r="L24" i="1"/>
  <c r="R20" i="1"/>
  <c r="R21" i="1"/>
  <c r="L25" i="1"/>
  <c r="L26" i="1"/>
  <c r="L31" i="1"/>
  <c r="L40" i="1"/>
  <c r="L48" i="1"/>
  <c r="L49" i="1"/>
  <c r="D51" i="1"/>
  <c r="L53" i="1"/>
  <c r="L54" i="1"/>
  <c r="L56" i="1"/>
  <c r="L73" i="1"/>
  <c r="L74" i="1"/>
  <c r="L75" i="1"/>
  <c r="L76" i="1"/>
  <c r="L77" i="1"/>
  <c r="L78" i="1"/>
  <c r="L79" i="1"/>
  <c r="L81" i="1"/>
  <c r="L82" i="1"/>
  <c r="L83" i="1"/>
  <c r="L84" i="1"/>
  <c r="L85" i="1"/>
  <c r="Q88" i="1"/>
  <c r="L86" i="1"/>
  <c r="L87" i="1"/>
  <c r="R88" i="1"/>
  <c r="L88" i="1"/>
  <c r="L89" i="1"/>
  <c r="L94" i="1"/>
  <c r="Q95" i="1"/>
  <c r="L95" i="1"/>
  <c r="Q96" i="1"/>
  <c r="L96" i="1"/>
  <c r="L103" i="1"/>
  <c r="Q105" i="1"/>
  <c r="L105" i="1"/>
  <c r="Q106" i="1"/>
  <c r="L106" i="1"/>
  <c r="L107" i="1"/>
  <c r="L108" i="1"/>
  <c r="L109" i="1"/>
  <c r="L110" i="1"/>
  <c r="L111" i="1"/>
  <c r="L112" i="1"/>
  <c r="D114" i="1"/>
  <c r="L116" i="1"/>
  <c r="L117" i="1"/>
  <c r="L119" i="1"/>
  <c r="L136" i="1"/>
  <c r="L137" i="1"/>
  <c r="L138" i="1"/>
  <c r="L139" i="1"/>
  <c r="L140" i="1"/>
  <c r="L141" i="1"/>
  <c r="L142" i="1"/>
  <c r="L144" i="1"/>
  <c r="L145" i="1"/>
  <c r="L146" i="1"/>
  <c r="L147" i="1"/>
  <c r="Q150" i="1"/>
  <c r="L148" i="1"/>
  <c r="Q151" i="1"/>
  <c r="L149" i="1"/>
  <c r="L150" i="1"/>
  <c r="R150" i="1"/>
  <c r="R151" i="1"/>
  <c r="L151" i="1"/>
  <c r="L152" i="1"/>
  <c r="L157" i="1"/>
  <c r="Q158" i="1"/>
  <c r="L158" i="1"/>
  <c r="Q159" i="1"/>
  <c r="L159" i="1"/>
  <c r="L166" i="1"/>
  <c r="Q168" i="1"/>
  <c r="L168" i="1"/>
  <c r="Q169" i="1"/>
  <c r="L169" i="1"/>
  <c r="L170" i="1"/>
  <c r="L171" i="1"/>
  <c r="L172" i="1"/>
  <c r="L173" i="1"/>
  <c r="L174" i="1"/>
  <c r="L175" i="1"/>
  <c r="D177" i="1"/>
  <c r="L179" i="1"/>
  <c r="L180" i="1"/>
  <c r="L182" i="1"/>
  <c r="L199" i="1"/>
  <c r="L200" i="1"/>
  <c r="L201" i="1"/>
  <c r="L202" i="1"/>
  <c r="L203" i="1"/>
  <c r="L204" i="1"/>
  <c r="L205" i="1"/>
  <c r="L207" i="1"/>
  <c r="L208" i="1"/>
  <c r="L209" i="1"/>
  <c r="L210" i="1"/>
  <c r="Q213" i="1"/>
  <c r="L211" i="1"/>
  <c r="Q214" i="1"/>
  <c r="L212" i="1"/>
  <c r="L213" i="1"/>
  <c r="R213" i="1"/>
  <c r="R214" i="1"/>
  <c r="L214" i="1"/>
  <c r="L215" i="1"/>
  <c r="L220" i="1"/>
  <c r="Q218" i="1"/>
  <c r="L221" i="1"/>
  <c r="Q219" i="1"/>
  <c r="L222" i="1"/>
  <c r="L229" i="1"/>
  <c r="Q231" i="1"/>
  <c r="L231" i="1"/>
  <c r="Q232" i="1"/>
  <c r="L232" i="1"/>
  <c r="L233" i="1"/>
  <c r="L234" i="1"/>
  <c r="L235" i="1"/>
  <c r="L236" i="1"/>
  <c r="L237" i="1"/>
  <c r="L238" i="1"/>
  <c r="D240" i="1"/>
  <c r="L242" i="1"/>
  <c r="L243" i="1"/>
  <c r="L245" i="1"/>
  <c r="R256" i="1"/>
  <c r="Q264" i="1"/>
  <c r="L262" i="1"/>
  <c r="Q265" i="1"/>
  <c r="L263" i="1"/>
  <c r="Q266" i="1"/>
  <c r="L264" i="1"/>
  <c r="Q267" i="1"/>
  <c r="L265" i="1"/>
  <c r="Q268" i="1"/>
  <c r="L266" i="1"/>
  <c r="Q269" i="1"/>
  <c r="L267" i="1"/>
  <c r="L268" i="1"/>
  <c r="Q272" i="1"/>
  <c r="L270" i="1"/>
  <c r="Q273" i="1"/>
  <c r="L271" i="1"/>
  <c r="Q274" i="1"/>
  <c r="L272" i="1"/>
  <c r="Q275" i="1"/>
  <c r="L273" i="1"/>
  <c r="Q276" i="1"/>
  <c r="L274" i="1"/>
  <c r="Q277" i="1"/>
  <c r="L275" i="1"/>
  <c r="L276" i="1"/>
  <c r="R272" i="1"/>
  <c r="R273" i="1"/>
  <c r="R260" i="1"/>
  <c r="R274" i="1"/>
  <c r="R275" i="1"/>
  <c r="R276" i="1"/>
  <c r="R277" i="1"/>
  <c r="L277" i="1"/>
  <c r="L278" i="1"/>
  <c r="L283" i="1"/>
  <c r="Q284" i="1"/>
  <c r="L284" i="1"/>
  <c r="Q285" i="1"/>
  <c r="L285" i="1"/>
  <c r="L292" i="1"/>
  <c r="Q294" i="1"/>
  <c r="L294" i="1"/>
  <c r="Q295" i="1"/>
  <c r="L295" i="1"/>
  <c r="L296" i="1"/>
  <c r="L297" i="1"/>
  <c r="L298" i="1"/>
  <c r="L299" i="1"/>
  <c r="L300" i="1"/>
  <c r="L301" i="1"/>
  <c r="D303" i="1"/>
  <c r="L305" i="1"/>
  <c r="L306" i="1"/>
  <c r="L308" i="1"/>
  <c r="L371" i="1"/>
  <c r="L370" i="1"/>
  <c r="L369" i="1"/>
  <c r="L368" i="1"/>
  <c r="L364" i="1"/>
  <c r="L363" i="1"/>
  <c r="L362" i="1"/>
  <c r="L361" i="1"/>
  <c r="L360" i="1"/>
  <c r="L359" i="1"/>
  <c r="L358" i="1"/>
  <c r="L357" i="1"/>
  <c r="L355" i="1"/>
  <c r="E354" i="1"/>
  <c r="E353" i="1"/>
  <c r="E352" i="1"/>
  <c r="E351" i="1"/>
  <c r="L348" i="1"/>
  <c r="L347" i="1"/>
  <c r="L346" i="1"/>
  <c r="L341" i="1"/>
  <c r="L340" i="1"/>
  <c r="L339" i="1"/>
  <c r="L338" i="1"/>
  <c r="L337" i="1"/>
  <c r="L336" i="1"/>
  <c r="L335" i="1"/>
  <c r="L334" i="1"/>
  <c r="L333" i="1"/>
  <c r="J333" i="1"/>
  <c r="I333" i="1"/>
  <c r="H333" i="1"/>
  <c r="L331" i="1"/>
  <c r="C73" i="1"/>
  <c r="C136" i="1"/>
  <c r="C199" i="1"/>
  <c r="C262" i="1"/>
  <c r="C325" i="1"/>
  <c r="B331" i="1"/>
  <c r="L330" i="1"/>
  <c r="L329" i="1"/>
  <c r="L328" i="1"/>
  <c r="J328" i="1"/>
  <c r="I328" i="1"/>
  <c r="H328" i="1"/>
  <c r="L327" i="1"/>
  <c r="J327" i="1"/>
  <c r="I327" i="1"/>
  <c r="H327" i="1"/>
  <c r="L326" i="1"/>
  <c r="J326" i="1"/>
  <c r="I326" i="1"/>
  <c r="H326" i="1"/>
  <c r="L325" i="1"/>
  <c r="J73" i="1"/>
  <c r="J136" i="1"/>
  <c r="J199" i="1"/>
  <c r="J262" i="1"/>
  <c r="J325" i="1"/>
  <c r="I73" i="1"/>
  <c r="I136" i="1"/>
  <c r="I199" i="1"/>
  <c r="I262" i="1"/>
  <c r="I325" i="1"/>
  <c r="H73" i="1"/>
  <c r="H136" i="1"/>
  <c r="H199" i="1"/>
  <c r="H262" i="1"/>
  <c r="H325" i="1"/>
  <c r="C132" i="1"/>
  <c r="C258" i="1"/>
  <c r="C321" i="1"/>
  <c r="C67" i="1"/>
  <c r="C130" i="1"/>
  <c r="C193" i="1"/>
  <c r="C256" i="1"/>
  <c r="C319" i="1"/>
  <c r="E115" i="1"/>
  <c r="E178" i="1"/>
  <c r="E241" i="1"/>
  <c r="E304" i="1"/>
  <c r="D52" i="1"/>
  <c r="D115" i="1"/>
  <c r="D178" i="1"/>
  <c r="D241" i="1"/>
  <c r="D304" i="1"/>
  <c r="E114" i="1"/>
  <c r="E177" i="1"/>
  <c r="E240" i="1"/>
  <c r="E303" i="1"/>
  <c r="B268" i="1"/>
  <c r="B205" i="1"/>
  <c r="C69" i="1"/>
  <c r="C195" i="1"/>
  <c r="B142" i="1"/>
  <c r="B79" i="1"/>
  <c r="B16" i="1"/>
</calcChain>
</file>

<file path=xl/sharedStrings.xml><?xml version="1.0" encoding="utf-8"?>
<sst xmlns="http://schemas.openxmlformats.org/spreadsheetml/2006/main" count="623" uniqueCount="112">
  <si>
    <t xml:space="preserve"> </t>
  </si>
  <si>
    <t>YEAR 1</t>
  </si>
  <si>
    <t>ENTER YRS =</t>
  </si>
  <si>
    <t>PROPOSAL BUDGET</t>
  </si>
  <si>
    <t>Calculation Factors</t>
  </si>
  <si>
    <t>ORGANIZATION</t>
  </si>
  <si>
    <t>PROPOSAL NO.</t>
  </si>
  <si>
    <t xml:space="preserve"> DURATION (MONTHS)</t>
  </si>
  <si>
    <t>Indirect</t>
  </si>
  <si>
    <t>Proposed</t>
  </si>
  <si>
    <t>Granted</t>
  </si>
  <si>
    <t>Inflation</t>
  </si>
  <si>
    <t>PRINCIPAL INVESTIGATOR/PROJECT DIRECTOR</t>
  </si>
  <si>
    <t>AWARD NO.</t>
  </si>
  <si>
    <t>Fringe</t>
  </si>
  <si>
    <t xml:space="preserve">PI Name </t>
  </si>
  <si>
    <t xml:space="preserve">   Faculty/Staff</t>
  </si>
  <si>
    <t>A. SENIOR PERSONNEL: PI/PD, Co-PI's, Faculty and Other Senior Associates</t>
  </si>
  <si>
    <t xml:space="preserve">           Funded</t>
  </si>
  <si>
    <t xml:space="preserve">          Funds</t>
  </si>
  <si>
    <t xml:space="preserve">   Part Time</t>
  </si>
  <si>
    <t xml:space="preserve">      (List each separately with name and title.  (A.7. Show numbers in brackets)</t>
  </si>
  <si>
    <t xml:space="preserve">          Person-months</t>
  </si>
  <si>
    <t xml:space="preserve">    Requested By</t>
  </si>
  <si>
    <t xml:space="preserve">   Students</t>
  </si>
  <si>
    <t>CAL</t>
  </si>
  <si>
    <t>ACAD</t>
  </si>
  <si>
    <t>SUMR</t>
  </si>
  <si>
    <t xml:space="preserve">       Proposer</t>
  </si>
  <si>
    <t>Benefits Charge</t>
  </si>
  <si>
    <t>1.</t>
  </si>
  <si>
    <t>XXX</t>
  </si>
  <si>
    <t>2.</t>
  </si>
  <si>
    <t>3.</t>
  </si>
  <si>
    <t>4.</t>
  </si>
  <si>
    <t>5.</t>
  </si>
  <si>
    <t>6. (</t>
  </si>
  <si>
    <t>) OTHERS (LIST INDIVIDUALLY ON BUDGET EXPLANATION PAGE)</t>
  </si>
  <si>
    <t>-</t>
  </si>
  <si>
    <t>7. (</t>
  </si>
  <si>
    <t>)  TOTAL SENIOR PERSONNEL (1-6)</t>
  </si>
  <si>
    <t>B. OTHER PERSONNEL (SHOW NUMBERS IN BRACKETS)</t>
  </si>
  <si>
    <t>1. (</t>
  </si>
  <si>
    <t>)  POST DOCTORAL ASSOCIATES</t>
  </si>
  <si>
    <t>2. (</t>
  </si>
  <si>
    <t>)  OTHER PROFESSIONALS (TECHNICIAN, PROGRAMMER, ETC.)</t>
  </si>
  <si>
    <t>3. (</t>
  </si>
  <si>
    <t>)  GRADUATE STUDENTS</t>
  </si>
  <si>
    <t>4. (</t>
  </si>
  <si>
    <t>)  UNDERGRADUATE STUDENTS</t>
  </si>
  <si>
    <t>5. (</t>
  </si>
  <si>
    <t>)  SECRETARIAL - CLERICAL (IF CHARGED DIRECTLY)</t>
  </si>
  <si>
    <t>)  OTHER</t>
  </si>
  <si>
    <t>TOTAL SALARIES AND WAGES (A+B)</t>
  </si>
  <si>
    <t>C. FRINGE BENEFITS (IF CHARGED AS DIRECT COSTS)</t>
  </si>
  <si>
    <t>TOTAL SALARIES, WAGES AND FRINGE BENEFITS (A+B+C)</t>
  </si>
  <si>
    <t>D.  EQUIPMENT (LIST ITEM AND DOLLAR AMOUNT FOR EACH ITEM EXCEEDING $5,000.)</t>
  </si>
  <si>
    <t>xx</t>
  </si>
  <si>
    <t>TOTAL EQUIPMENT</t>
  </si>
  <si>
    <t>E. TRAVEL</t>
  </si>
  <si>
    <t>1. DOMESTIC (INCL. CANADA, MEXICO AND U.S. POSSESSIONS)</t>
  </si>
  <si>
    <t>2. FOREIGN</t>
  </si>
  <si>
    <t>F. PARTICIPANT SUPPORT COSTS</t>
  </si>
  <si>
    <t>1. STIPENDS</t>
  </si>
  <si>
    <t>$</t>
  </si>
  <si>
    <t>2. TRAVEL</t>
  </si>
  <si>
    <t>3. SUBSISTENCE</t>
  </si>
  <si>
    <t>4. OTHER</t>
  </si>
  <si>
    <t>TOTAL NUMBER OF PARTICIPANTS</t>
  </si>
  <si>
    <t>TOTAL PARTICIPANT COSTS</t>
  </si>
  <si>
    <t>G. OTHER DIRECT COSTS</t>
  </si>
  <si>
    <t>1. MATERIALS AND SUPPLIES</t>
  </si>
  <si>
    <t>2. PUBLICATION/DOCUMENTATION/DISSEMINATION</t>
  </si>
  <si>
    <t>3. CONSULTANT SERVICES</t>
  </si>
  <si>
    <t>4. COMPUTER SERVICES</t>
  </si>
  <si>
    <t>5. SUBAWARDS</t>
  </si>
  <si>
    <t>6. OTHER</t>
  </si>
  <si>
    <t>TOTAL OTHER DIRECT COSTS</t>
  </si>
  <si>
    <t>H. TOTAL DIRECT COSTS (A THROUGH G)</t>
  </si>
  <si>
    <t>I.  INDIRECT COSTS (F&amp;A) (SPECIFY RATE AND BASE)</t>
  </si>
  <si>
    <t>Modified Total Direct Costs (on-campus research rate)</t>
  </si>
  <si>
    <t>Modified Total Direct Costs (off-campus rate)</t>
  </si>
  <si>
    <t>TOTAL INDIRECT COSTS (F&amp;A)</t>
  </si>
  <si>
    <t>J. TOTAL DIRECT AND INDIRECT COSTS (H+I)</t>
  </si>
  <si>
    <t>K. RESIDUAL FUNDS (IF FOR FURTHER SUPPORT OF CURRENT PROJECTS SEE GPG II.D.7.j.)</t>
  </si>
  <si>
    <t>L. AMOUNT OF THIS REQUEST (J) OR (J MINUS K)</t>
  </si>
  <si>
    <t>M. COST SHARING: PROPOSED LEVEL $</t>
  </si>
  <si>
    <t xml:space="preserve">  AGREED LEVEL IF DIFFERENT $</t>
  </si>
  <si>
    <t>PI/PD TYPED NAME &amp; SIGNATURE*</t>
  </si>
  <si>
    <t>DATE</t>
  </si>
  <si>
    <t>INDIRECT COST RATE VERIFICATION</t>
  </si>
  <si>
    <t>ORG. REP. TYPED NAME &amp; SIGNATURE*</t>
  </si>
  <si>
    <t>Date Checked</t>
  </si>
  <si>
    <t>Date of Rate Sheet</t>
  </si>
  <si>
    <t>Initials-ORG</t>
  </si>
  <si>
    <t>FORM 1030 (10/99)</t>
  </si>
  <si>
    <t>Supersedes All Previous Editions</t>
  </si>
  <si>
    <t xml:space="preserve">       *SIGNATURES REQUIRED ONLY FOR REVISED BUDGET (GPG III.B)</t>
  </si>
  <si>
    <t>YEAR 2</t>
  </si>
  <si>
    <t xml:space="preserve">         Funds</t>
  </si>
  <si>
    <t xml:space="preserve">      List each separately with name and title.  (A.7. Show numbers in brackets)</t>
  </si>
  <si>
    <t>Benefits</t>
  </si>
  <si>
    <t>Factor</t>
  </si>
  <si>
    <t>Charge</t>
  </si>
  <si>
    <t>Above Last Year</t>
  </si>
  <si>
    <t>YEAR 3</t>
  </si>
  <si>
    <t>YEAR 4</t>
  </si>
  <si>
    <t>TOTAL INDIRECT COSTS</t>
  </si>
  <si>
    <t>YEAR 5</t>
  </si>
  <si>
    <t>SUMMARY PROPOSAL BUDGET</t>
  </si>
  <si>
    <t>Revised:  06/2013</t>
    <phoneticPr fontId="11" type="noConversion"/>
  </si>
  <si>
    <t>Millersville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</si>
</sst>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"/>
    <numFmt numFmtId="166" formatCode="#,##0.0"/>
  </numFmts>
  <fonts count="2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Helvetica"/>
    </font>
    <font>
      <b/>
      <sz val="8"/>
      <name val="Helvetica"/>
    </font>
    <font>
      <b/>
      <sz val="12"/>
      <name val="Helvetica"/>
    </font>
    <font>
      <sz val="9"/>
      <name val="Helvetica"/>
    </font>
    <font>
      <b/>
      <sz val="10"/>
      <name val="Helvetica"/>
    </font>
    <font>
      <sz val="8"/>
      <name val="Geneva"/>
    </font>
    <font>
      <sz val="7"/>
      <name val="Geneva"/>
    </font>
    <font>
      <sz val="7"/>
      <name val="Helvetica"/>
    </font>
    <font>
      <sz val="10"/>
      <name val="Courier"/>
    </font>
    <font>
      <b/>
      <sz val="10"/>
      <name val="Courier"/>
    </font>
    <font>
      <b/>
      <sz val="8"/>
      <name val="Geneva"/>
    </font>
    <font>
      <sz val="9"/>
      <name val="Courier"/>
    </font>
    <font>
      <sz val="8"/>
      <name val="N Helvetica Narrow"/>
    </font>
    <font>
      <b/>
      <sz val="9"/>
      <name val="Courier"/>
    </font>
    <font>
      <b/>
      <sz val="7"/>
      <name val="Geneva"/>
    </font>
    <font>
      <sz val="6"/>
      <name val="Geneva"/>
    </font>
    <font>
      <b/>
      <i/>
      <sz val="8"/>
      <name val="Genev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0" fillId="2" borderId="1" xfId="0" applyFill="1" applyBorder="1"/>
    <xf numFmtId="0" fontId="3" fillId="2" borderId="2" xfId="0" applyFont="1" applyFill="1" applyBorder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3" fontId="4" fillId="2" borderId="2" xfId="0" applyNumberFormat="1" applyFont="1" applyFill="1" applyBorder="1"/>
    <xf numFmtId="3" fontId="0" fillId="2" borderId="3" xfId="0" applyNumberFormat="1" applyFill="1" applyBorder="1"/>
    <xf numFmtId="0" fontId="5" fillId="0" borderId="0" xfId="0" applyFont="1"/>
    <xf numFmtId="164" fontId="6" fillId="0" borderId="4" xfId="0" applyNumberFormat="1" applyFont="1" applyBorder="1" applyAlignment="1">
      <alignment horizontal="right"/>
    </xf>
    <xf numFmtId="3" fontId="6" fillId="0" borderId="5" xfId="1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2" borderId="6" xfId="0" applyFill="1" applyBorder="1"/>
    <xf numFmtId="3" fontId="3" fillId="2" borderId="7" xfId="0" applyNumberFormat="1" applyFont="1" applyFill="1" applyBorder="1"/>
    <xf numFmtId="0" fontId="3" fillId="2" borderId="7" xfId="0" applyFont="1" applyFill="1" applyBorder="1"/>
    <xf numFmtId="3" fontId="0" fillId="2" borderId="8" xfId="0" applyNumberFormat="1" applyFill="1" applyBorder="1"/>
    <xf numFmtId="164" fontId="5" fillId="0" borderId="7" xfId="0" applyNumberFormat="1" applyFont="1" applyBorder="1"/>
    <xf numFmtId="0" fontId="7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0" xfId="0" applyFont="1" applyBorder="1"/>
    <xf numFmtId="0" fontId="7" fillId="0" borderId="10" xfId="0" applyFont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3" fontId="7" fillId="2" borderId="9" xfId="0" applyNumberFormat="1" applyFont="1" applyFill="1" applyBorder="1" applyAlignment="1">
      <alignment horizontal="left"/>
    </xf>
    <xf numFmtId="3" fontId="8" fillId="2" borderId="12" xfId="0" applyNumberFormat="1" applyFont="1" applyFill="1" applyBorder="1"/>
    <xf numFmtId="0" fontId="8" fillId="0" borderId="0" xfId="0" applyFont="1"/>
    <xf numFmtId="0" fontId="9" fillId="0" borderId="0" xfId="0" applyFont="1"/>
    <xf numFmtId="10" fontId="5" fillId="0" borderId="0" xfId="3" applyNumberFormat="1" applyFont="1"/>
    <xf numFmtId="0" fontId="7" fillId="0" borderId="13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8" fillId="2" borderId="14" xfId="0" applyFont="1" applyFill="1" applyBorder="1"/>
    <xf numFmtId="0" fontId="8" fillId="2" borderId="0" xfId="0" applyFont="1" applyFill="1"/>
    <xf numFmtId="3" fontId="8" fillId="2" borderId="9" xfId="0" applyNumberFormat="1" applyFont="1" applyFill="1" applyBorder="1" applyAlignment="1">
      <alignment horizontal="center"/>
    </xf>
    <xf numFmtId="3" fontId="8" fillId="2" borderId="10" xfId="0" applyNumberFormat="1" applyFont="1" applyFill="1" applyBorder="1" applyAlignment="1">
      <alignment horizontal="center"/>
    </xf>
    <xf numFmtId="3" fontId="8" fillId="2" borderId="12" xfId="0" applyNumberFormat="1" applyFont="1" applyFill="1" applyBorder="1" applyAlignment="1">
      <alignment horizontal="center"/>
    </xf>
    <xf numFmtId="164" fontId="5" fillId="0" borderId="0" xfId="0" applyNumberFormat="1" applyFont="1" applyBorder="1"/>
    <xf numFmtId="10" fontId="5" fillId="0" borderId="0" xfId="0" applyNumberFormat="1" applyFont="1"/>
    <xf numFmtId="0" fontId="7" fillId="0" borderId="10" xfId="0" applyFont="1" applyBorder="1"/>
    <xf numFmtId="0" fontId="7" fillId="2" borderId="11" xfId="0" applyFont="1" applyFill="1" applyBorder="1"/>
    <xf numFmtId="0" fontId="8" fillId="2" borderId="10" xfId="0" applyFont="1" applyFill="1" applyBorder="1"/>
    <xf numFmtId="3" fontId="8" fillId="2" borderId="9" xfId="0" applyNumberFormat="1" applyFont="1" applyFill="1" applyBorder="1" applyProtection="1">
      <protection locked="0"/>
    </xf>
    <xf numFmtId="3" fontId="8" fillId="2" borderId="10" xfId="0" applyNumberFormat="1" applyFont="1" applyFill="1" applyBorder="1" applyProtection="1">
      <protection locked="0"/>
    </xf>
    <xf numFmtId="164" fontId="5" fillId="0" borderId="0" xfId="0" applyNumberFormat="1" applyFont="1"/>
    <xf numFmtId="0" fontId="12" fillId="0" borderId="13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8" fillId="2" borderId="6" xfId="0" applyFont="1" applyFill="1" applyBorder="1"/>
    <xf numFmtId="3" fontId="8" fillId="2" borderId="13" xfId="0" applyNumberFormat="1" applyFont="1" applyFill="1" applyBorder="1" applyProtection="1">
      <protection locked="0"/>
    </xf>
    <xf numFmtId="3" fontId="8" fillId="2" borderId="0" xfId="0" applyNumberFormat="1" applyFont="1" applyFill="1" applyProtection="1">
      <protection locked="0"/>
    </xf>
    <xf numFmtId="3" fontId="8" fillId="2" borderId="15" xfId="0" applyNumberFormat="1" applyFont="1" applyFill="1" applyBorder="1"/>
    <xf numFmtId="0" fontId="8" fillId="0" borderId="9" xfId="0" applyFont="1" applyBorder="1"/>
    <xf numFmtId="3" fontId="8" fillId="0" borderId="9" xfId="0" applyNumberFormat="1" applyFont="1" applyBorder="1" applyAlignment="1">
      <alignment horizontal="left"/>
    </xf>
    <xf numFmtId="3" fontId="8" fillId="0" borderId="10" xfId="0" applyNumberFormat="1" applyFont="1" applyBorder="1" applyAlignment="1">
      <alignment horizontal="left"/>
    </xf>
    <xf numFmtId="3" fontId="8" fillId="0" borderId="16" xfId="0" applyNumberFormat="1" applyFont="1" applyBorder="1" applyAlignment="1">
      <alignment horizontal="left"/>
    </xf>
    <xf numFmtId="10" fontId="5" fillId="0" borderId="0" xfId="0" applyNumberFormat="1" applyFont="1" applyBorder="1"/>
    <xf numFmtId="0" fontId="7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7" xfId="0" applyFont="1" applyBorder="1"/>
    <xf numFmtId="0" fontId="8" fillId="0" borderId="7" xfId="0" applyFont="1" applyBorder="1"/>
    <xf numFmtId="3" fontId="8" fillId="0" borderId="13" xfId="0" applyNumberFormat="1" applyFont="1" applyBorder="1" applyAlignment="1">
      <alignment horizontal="left"/>
    </xf>
    <xf numFmtId="3" fontId="8" fillId="0" borderId="0" xfId="0" applyNumberFormat="1" applyFont="1" applyAlignment="1">
      <alignment horizontal="left"/>
    </xf>
    <xf numFmtId="3" fontId="8" fillId="0" borderId="18" xfId="0" applyNumberFormat="1" applyFont="1" applyBorder="1" applyAlignment="1">
      <alignment horizontal="left"/>
    </xf>
    <xf numFmtId="10" fontId="5" fillId="0" borderId="7" xfId="0" applyNumberFormat="1" applyFont="1" applyBorder="1"/>
    <xf numFmtId="0" fontId="7" fillId="0" borderId="17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3" fontId="8" fillId="0" borderId="17" xfId="0" applyNumberFormat="1" applyFont="1" applyBorder="1" applyAlignment="1">
      <alignment horizontal="left"/>
    </xf>
    <xf numFmtId="3" fontId="8" fillId="0" borderId="7" xfId="0" applyNumberFormat="1" applyFont="1" applyBorder="1" applyAlignment="1">
      <alignment horizontal="left"/>
    </xf>
    <xf numFmtId="3" fontId="8" fillId="0" borderId="19" xfId="0" applyNumberFormat="1" applyFont="1" applyBorder="1" applyAlignment="1">
      <alignment horizontal="left"/>
    </xf>
    <xf numFmtId="164" fontId="5" fillId="0" borderId="7" xfId="0" applyNumberFormat="1" applyFont="1" applyBorder="1" applyAlignment="1">
      <alignment horizontal="right"/>
    </xf>
    <xf numFmtId="10" fontId="5" fillId="0" borderId="7" xfId="0" applyNumberFormat="1" applyFont="1" applyBorder="1" applyAlignment="1">
      <alignment horizontal="right"/>
    </xf>
    <xf numFmtId="0" fontId="7" fillId="0" borderId="17" xfId="0" quotePrefix="1" applyFont="1" applyBorder="1" applyAlignment="1">
      <alignment horizontal="left"/>
    </xf>
    <xf numFmtId="0" fontId="10" fillId="0" borderId="7" xfId="0" applyFont="1" applyBorder="1" applyAlignment="1" applyProtection="1">
      <alignment horizontal="left"/>
      <protection locked="0"/>
    </xf>
    <xf numFmtId="0" fontId="10" fillId="0" borderId="7" xfId="0" applyFont="1" applyBorder="1" applyProtection="1">
      <protection locked="0"/>
    </xf>
    <xf numFmtId="2" fontId="10" fillId="0" borderId="17" xfId="1" applyNumberFormat="1" applyFont="1" applyBorder="1" applyProtection="1">
      <protection locked="0"/>
    </xf>
    <xf numFmtId="3" fontId="10" fillId="0" borderId="17" xfId="0" applyNumberFormat="1" applyFont="1" applyBorder="1" applyProtection="1">
      <protection locked="0"/>
    </xf>
    <xf numFmtId="3" fontId="10" fillId="0" borderId="7" xfId="0" applyNumberFormat="1" applyFont="1" applyBorder="1" applyProtection="1">
      <protection locked="0"/>
    </xf>
    <xf numFmtId="3" fontId="10" fillId="0" borderId="19" xfId="0" applyNumberFormat="1" applyFont="1" applyBorder="1"/>
    <xf numFmtId="164" fontId="5" fillId="0" borderId="0" xfId="0" applyNumberFormat="1" applyFont="1" applyAlignment="1">
      <alignment horizontal="right"/>
    </xf>
    <xf numFmtId="0" fontId="13" fillId="0" borderId="7" xfId="0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7" fillId="0" borderId="7" xfId="0" applyFont="1" applyBorder="1"/>
    <xf numFmtId="0" fontId="14" fillId="0" borderId="7" xfId="0" applyFont="1" applyBorder="1"/>
    <xf numFmtId="2" fontId="10" fillId="0" borderId="20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22" xfId="0" applyNumberFormat="1" applyFont="1" applyBorder="1" applyProtection="1">
      <protection locked="0"/>
    </xf>
    <xf numFmtId="3" fontId="10" fillId="0" borderId="21" xfId="0" applyNumberFormat="1" applyFont="1" applyBorder="1"/>
    <xf numFmtId="3" fontId="10" fillId="0" borderId="22" xfId="0" applyNumberFormat="1" applyFont="1" applyBorder="1"/>
    <xf numFmtId="0" fontId="13" fillId="0" borderId="7" xfId="0" applyFont="1" applyBorder="1" applyAlignment="1" applyProtection="1">
      <alignment horizontal="right"/>
      <protection locked="0"/>
    </xf>
    <xf numFmtId="10" fontId="5" fillId="0" borderId="0" xfId="0" applyNumberFormat="1" applyFont="1" applyAlignment="1">
      <alignment horizontal="right"/>
    </xf>
    <xf numFmtId="2" fontId="10" fillId="1" borderId="21" xfId="0" applyNumberFormat="1" applyFont="1" applyFill="1" applyBorder="1" applyAlignment="1">
      <alignment horizontal="center"/>
    </xf>
    <xf numFmtId="2" fontId="10" fillId="1" borderId="23" xfId="0" applyNumberFormat="1" applyFont="1" applyFill="1" applyBorder="1" applyAlignment="1">
      <alignment horizontal="center"/>
    </xf>
    <xf numFmtId="3" fontId="10" fillId="1" borderId="23" xfId="0" applyNumberFormat="1" applyFont="1" applyFill="1" applyBorder="1" applyAlignment="1">
      <alignment horizontal="center"/>
    </xf>
    <xf numFmtId="3" fontId="10" fillId="1" borderId="7" xfId="0" applyNumberFormat="1" applyFont="1" applyFill="1" applyBorder="1" applyAlignment="1">
      <alignment horizontal="center"/>
    </xf>
    <xf numFmtId="3" fontId="10" fillId="1" borderId="22" xfId="0" applyNumberFormat="1" applyFont="1" applyFill="1" applyBorder="1" applyAlignment="1">
      <alignment horizontal="center"/>
    </xf>
    <xf numFmtId="2" fontId="10" fillId="0" borderId="17" xfId="0" applyNumberFormat="1" applyFont="1" applyBorder="1" applyProtection="1">
      <protection locked="0"/>
    </xf>
    <xf numFmtId="3" fontId="10" fillId="0" borderId="21" xfId="0" applyNumberFormat="1" applyFont="1" applyBorder="1" applyProtection="1">
      <protection locked="0"/>
    </xf>
    <xf numFmtId="3" fontId="10" fillId="0" borderId="7" xfId="0" applyNumberFormat="1" applyFont="1" applyBorder="1"/>
    <xf numFmtId="3" fontId="10" fillId="0" borderId="17" xfId="0" applyNumberFormat="1" applyFont="1" applyBorder="1"/>
    <xf numFmtId="0" fontId="10" fillId="0" borderId="7" xfId="0" applyFont="1" applyBorder="1"/>
    <xf numFmtId="0" fontId="14" fillId="0" borderId="0" xfId="0" applyFont="1" applyAlignment="1">
      <alignment horizontal="left"/>
    </xf>
    <xf numFmtId="0" fontId="7" fillId="0" borderId="21" xfId="0" applyFont="1" applyBorder="1" applyAlignment="1">
      <alignment horizontal="left"/>
    </xf>
    <xf numFmtId="0" fontId="13" fillId="0" borderId="23" xfId="0" applyFont="1" applyBorder="1" applyAlignment="1" applyProtection="1">
      <alignment horizontal="center"/>
      <protection locked="0"/>
    </xf>
    <xf numFmtId="0" fontId="7" fillId="0" borderId="23" xfId="0" applyFont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8" fillId="0" borderId="23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15" fillId="0" borderId="7" xfId="0" applyFont="1" applyBorder="1"/>
    <xf numFmtId="1" fontId="5" fillId="0" borderId="0" xfId="0" applyNumberFormat="1" applyFont="1"/>
    <xf numFmtId="0" fontId="7" fillId="0" borderId="0" xfId="0" applyFont="1"/>
    <xf numFmtId="0" fontId="14" fillId="0" borderId="0" xfId="0" applyFont="1"/>
    <xf numFmtId="3" fontId="10" fillId="0" borderId="0" xfId="0" applyNumberFormat="1" applyFont="1"/>
    <xf numFmtId="3" fontId="10" fillId="1" borderId="13" xfId="0" applyNumberFormat="1" applyFont="1" applyFill="1" applyBorder="1"/>
    <xf numFmtId="3" fontId="10" fillId="1" borderId="0" xfId="0" applyNumberFormat="1" applyFont="1" applyFill="1" applyAlignment="1">
      <alignment horizontal="center"/>
    </xf>
    <xf numFmtId="3" fontId="10" fillId="1" borderId="0" xfId="0" applyNumberFormat="1" applyFont="1" applyFill="1" applyBorder="1" applyAlignment="1">
      <alignment horizontal="center"/>
    </xf>
    <xf numFmtId="3" fontId="10" fillId="1" borderId="18" xfId="0" applyNumberFormat="1" applyFont="1" applyFill="1" applyBorder="1" applyAlignment="1">
      <alignment horizontal="center"/>
    </xf>
    <xf numFmtId="0" fontId="10" fillId="0" borderId="13" xfId="0" applyFont="1" applyBorder="1" applyAlignment="1">
      <alignment horizontal="left"/>
    </xf>
    <xf numFmtId="6" fontId="10" fillId="0" borderId="0" xfId="2" applyNumberFormat="1" applyFont="1" applyAlignment="1" applyProtection="1">
      <alignment horizontal="right"/>
      <protection locked="0"/>
    </xf>
    <xf numFmtId="0" fontId="10" fillId="0" borderId="0" xfId="0" applyFont="1"/>
    <xf numFmtId="0" fontId="10" fillId="1" borderId="13" xfId="0" applyFont="1" applyFill="1" applyBorder="1"/>
    <xf numFmtId="3" fontId="10" fillId="0" borderId="0" xfId="0" applyNumberFormat="1" applyFont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0" xfId="0" applyNumberFormat="1" applyFont="1" applyBorder="1"/>
    <xf numFmtId="3" fontId="10" fillId="0" borderId="9" xfId="0" applyNumberFormat="1" applyFont="1" applyBorder="1"/>
    <xf numFmtId="3" fontId="10" fillId="0" borderId="16" xfId="0" applyNumberFormat="1" applyFont="1" applyBorder="1"/>
    <xf numFmtId="0" fontId="8" fillId="0" borderId="23" xfId="0" applyFont="1" applyBorder="1" applyAlignment="1">
      <alignment horizontal="left"/>
    </xf>
    <xf numFmtId="0" fontId="8" fillId="0" borderId="23" xfId="0" applyFont="1" applyBorder="1"/>
    <xf numFmtId="0" fontId="7" fillId="0" borderId="23" xfId="0" applyFont="1" applyBorder="1"/>
    <xf numFmtId="3" fontId="10" fillId="0" borderId="23" xfId="0" applyNumberFormat="1" applyFont="1" applyBorder="1"/>
    <xf numFmtId="3" fontId="10" fillId="0" borderId="23" xfId="0" applyNumberFormat="1" applyFont="1" applyBorder="1" applyProtection="1">
      <protection locked="0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3" fontId="10" fillId="0" borderId="7" xfId="0" applyNumberFormat="1" applyFont="1" applyBorder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3" fontId="10" fillId="0" borderId="0" xfId="0" applyNumberFormat="1" applyFont="1" applyAlignment="1">
      <alignment horizontal="right"/>
    </xf>
    <xf numFmtId="3" fontId="10" fillId="0" borderId="7" xfId="0" applyNumberFormat="1" applyFont="1" applyBorder="1" applyAlignment="1">
      <alignment horizontal="right"/>
    </xf>
    <xf numFmtId="0" fontId="8" fillId="0" borderId="21" xfId="0" applyFont="1" applyBorder="1"/>
    <xf numFmtId="3" fontId="10" fillId="0" borderId="23" xfId="0" applyNumberFormat="1" applyFont="1" applyBorder="1" applyAlignment="1">
      <alignment horizontal="center"/>
    </xf>
    <xf numFmtId="3" fontId="10" fillId="1" borderId="17" xfId="0" applyNumberFormat="1" applyFont="1" applyFill="1" applyBorder="1"/>
    <xf numFmtId="3" fontId="10" fillId="1" borderId="19" xfId="0" applyNumberFormat="1" applyFont="1" applyFill="1" applyBorder="1" applyAlignment="1">
      <alignment horizontal="center"/>
    </xf>
    <xf numFmtId="0" fontId="0" fillId="0" borderId="7" xfId="0" applyBorder="1"/>
    <xf numFmtId="3" fontId="10" fillId="0" borderId="17" xfId="0" applyNumberFormat="1" applyFont="1" applyBorder="1" applyAlignment="1">
      <alignment horizontal="center"/>
    </xf>
    <xf numFmtId="9" fontId="12" fillId="0" borderId="0" xfId="0" applyNumberFormat="1" applyFont="1"/>
    <xf numFmtId="0" fontId="12" fillId="0" borderId="0" xfId="0" applyFont="1"/>
    <xf numFmtId="5" fontId="10" fillId="0" borderId="17" xfId="0" applyNumberFormat="1" applyFont="1" applyBorder="1"/>
    <xf numFmtId="5" fontId="10" fillId="0" borderId="19" xfId="0" applyNumberFormat="1" applyFont="1" applyBorder="1"/>
    <xf numFmtId="3" fontId="10" fillId="0" borderId="7" xfId="0" applyNumberFormat="1" applyFont="1" applyBorder="1" applyAlignment="1" applyProtection="1">
      <alignment horizontal="center"/>
      <protection locked="0"/>
    </xf>
    <xf numFmtId="0" fontId="7" fillId="0" borderId="13" xfId="0" applyFont="1" applyBorder="1"/>
    <xf numFmtId="3" fontId="10" fillId="0" borderId="0" xfId="0" applyNumberFormat="1" applyFont="1" applyBorder="1"/>
    <xf numFmtId="5" fontId="10" fillId="0" borderId="0" xfId="0" applyNumberFormat="1" applyFont="1" applyBorder="1"/>
    <xf numFmtId="5" fontId="10" fillId="0" borderId="18" xfId="0" applyNumberFormat="1" applyFont="1" applyBorder="1"/>
    <xf numFmtId="0" fontId="8" fillId="0" borderId="10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7" fillId="0" borderId="24" xfId="0" applyFont="1" applyBorder="1" applyAlignment="1">
      <alignment horizontal="left"/>
    </xf>
    <xf numFmtId="0" fontId="8" fillId="2" borderId="25" xfId="0" applyFont="1" applyFill="1" applyBorder="1"/>
    <xf numFmtId="0" fontId="8" fillId="2" borderId="26" xfId="0" applyFont="1" applyFill="1" applyBorder="1"/>
    <xf numFmtId="3" fontId="12" fillId="2" borderId="26" xfId="0" applyNumberFormat="1" applyFont="1" applyFill="1" applyBorder="1"/>
    <xf numFmtId="3" fontId="16" fillId="2" borderId="26" xfId="0" applyNumberFormat="1" applyFont="1" applyFill="1" applyBorder="1"/>
    <xf numFmtId="3" fontId="8" fillId="2" borderId="27" xfId="0" applyNumberFormat="1" applyFont="1" applyFill="1" applyBorder="1"/>
    <xf numFmtId="0" fontId="10" fillId="0" borderId="13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right"/>
      <protection locked="0"/>
    </xf>
    <xf numFmtId="0" fontId="10" fillId="0" borderId="18" xfId="0" applyFont="1" applyBorder="1" applyAlignment="1" applyProtection="1">
      <alignment horizontal="right"/>
      <protection locked="0"/>
    </xf>
    <xf numFmtId="0" fontId="10" fillId="0" borderId="28" xfId="0" applyFont="1" applyBorder="1" applyAlignment="1" applyProtection="1">
      <alignment horizontal="left"/>
      <protection locked="0"/>
    </xf>
    <xf numFmtId="0" fontId="8" fillId="2" borderId="11" xfId="0" applyFont="1" applyFill="1" applyBorder="1"/>
    <xf numFmtId="0" fontId="7" fillId="2" borderId="10" xfId="0" applyFont="1" applyFill="1" applyBorder="1"/>
    <xf numFmtId="3" fontId="8" fillId="2" borderId="10" xfId="0" applyNumberFormat="1" applyFont="1" applyFill="1" applyBorder="1"/>
    <xf numFmtId="3" fontId="8" fillId="2" borderId="29" xfId="0" applyNumberFormat="1" applyFont="1" applyFill="1" applyBorder="1"/>
    <xf numFmtId="3" fontId="8" fillId="2" borderId="9" xfId="0" applyNumberFormat="1" applyFont="1" applyFill="1" applyBorder="1"/>
    <xf numFmtId="3" fontId="8" fillId="2" borderId="16" xfId="0" applyNumberFormat="1" applyFont="1" applyFill="1" applyBorder="1"/>
    <xf numFmtId="3" fontId="8" fillId="2" borderId="24" xfId="0" applyNumberFormat="1" applyFont="1" applyFill="1" applyBorder="1"/>
    <xf numFmtId="0" fontId="8" fillId="2" borderId="29" xfId="0" applyFont="1" applyFill="1" applyBorder="1"/>
    <xf numFmtId="0" fontId="10" fillId="0" borderId="17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10" fillId="0" borderId="19" xfId="0" applyFont="1" applyBorder="1" applyAlignment="1" applyProtection="1">
      <alignment horizontal="right"/>
      <protection locked="0"/>
    </xf>
    <xf numFmtId="0" fontId="10" fillId="0" borderId="30" xfId="0" applyFont="1" applyBorder="1" applyAlignment="1" applyProtection="1">
      <alignment horizontal="left"/>
      <protection locked="0"/>
    </xf>
    <xf numFmtId="0" fontId="17" fillId="2" borderId="31" xfId="0" applyFont="1" applyFill="1" applyBorder="1"/>
    <xf numFmtId="0" fontId="17" fillId="2" borderId="32" xfId="0" applyFont="1" applyFill="1" applyBorder="1"/>
    <xf numFmtId="0" fontId="17" fillId="2" borderId="33" xfId="0" applyFont="1" applyFill="1" applyBorder="1"/>
    <xf numFmtId="3" fontId="17" fillId="2" borderId="34" xfId="0" applyNumberFormat="1" applyFont="1" applyFill="1" applyBorder="1"/>
    <xf numFmtId="3" fontId="17" fillId="2" borderId="33" xfId="0" applyNumberFormat="1" applyFont="1" applyFill="1" applyBorder="1"/>
    <xf numFmtId="3" fontId="17" fillId="2" borderId="35" xfId="0" applyNumberFormat="1" applyFont="1" applyFill="1" applyBorder="1" applyAlignment="1">
      <alignment horizontal="right"/>
    </xf>
    <xf numFmtId="0" fontId="10" fillId="0" borderId="0" xfId="0" applyFont="1" applyBorder="1" applyAlignment="1" applyProtection="1">
      <alignment horizontal="left"/>
      <protection locked="0"/>
    </xf>
    <xf numFmtId="0" fontId="10" fillId="0" borderId="0" xfId="0" applyFont="1" applyBorder="1" applyProtection="1"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17" fillId="2" borderId="0" xfId="0" applyFont="1" applyFill="1" applyBorder="1"/>
    <xf numFmtId="3" fontId="17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3" fontId="0" fillId="0" borderId="0" xfId="0" applyNumberFormat="1"/>
    <xf numFmtId="10" fontId="0" fillId="0" borderId="0" xfId="0" applyNumberFormat="1"/>
    <xf numFmtId="165" fontId="10" fillId="0" borderId="17" xfId="0" applyNumberFormat="1" applyFont="1" applyBorder="1" applyProtection="1">
      <protection locked="0"/>
    </xf>
    <xf numFmtId="3" fontId="10" fillId="0" borderId="20" xfId="0" applyNumberFormat="1" applyFont="1" applyBorder="1" applyAlignment="1">
      <alignment horizontal="center"/>
    </xf>
    <xf numFmtId="3" fontId="10" fillId="1" borderId="21" xfId="0" applyNumberFormat="1" applyFont="1" applyFill="1" applyBorder="1" applyAlignment="1">
      <alignment horizontal="center"/>
    </xf>
    <xf numFmtId="164" fontId="12" fillId="0" borderId="0" xfId="0" applyNumberFormat="1" applyFont="1"/>
    <xf numFmtId="166" fontId="10" fillId="0" borderId="17" xfId="1" applyNumberFormat="1" applyFont="1" applyBorder="1" applyProtection="1">
      <protection locked="0"/>
    </xf>
    <xf numFmtId="166" fontId="10" fillId="0" borderId="20" xfId="0" applyNumberFormat="1" applyFont="1" applyBorder="1" applyAlignment="1">
      <alignment horizontal="center"/>
    </xf>
    <xf numFmtId="166" fontId="10" fillId="1" borderId="21" xfId="0" applyNumberFormat="1" applyFont="1" applyFill="1" applyBorder="1" applyAlignment="1">
      <alignment horizontal="center"/>
    </xf>
    <xf numFmtId="166" fontId="10" fillId="1" borderId="23" xfId="0" applyNumberFormat="1" applyFont="1" applyFill="1" applyBorder="1" applyAlignment="1">
      <alignment horizontal="center"/>
    </xf>
    <xf numFmtId="4" fontId="10" fillId="0" borderId="17" xfId="1" applyNumberFormat="1" applyFont="1" applyBorder="1" applyProtection="1">
      <protection locked="0"/>
    </xf>
    <xf numFmtId="3" fontId="10" fillId="0" borderId="0" xfId="0" applyNumberFormat="1" applyFont="1" applyProtection="1">
      <protection locked="0"/>
    </xf>
    <xf numFmtId="0" fontId="10" fillId="1" borderId="17" xfId="0" applyFont="1" applyFill="1" applyBorder="1"/>
    <xf numFmtId="3" fontId="10" fillId="0" borderId="0" xfId="0" applyNumberFormat="1" applyFont="1" applyBorder="1" applyProtection="1">
      <protection locked="0"/>
    </xf>
  </cellXfs>
  <cellStyles count="8">
    <cellStyle name="Comma" xfId="1" builtinId="3"/>
    <cellStyle name="Currency" xfId="2" builtinId="4"/>
    <cellStyle name="Followed Hyperlink" xfId="5" builtinId="9" hidden="1"/>
    <cellStyle name="Followed Hyperlink" xfId="7" builtinId="9" hidden="1"/>
    <cellStyle name="Hyperlink" xfId="4" builtinId="8" hidden="1"/>
    <cellStyle name="Hyperlink" xfId="6" builtinId="8" hidden="1"/>
    <cellStyle name="Normal" xfId="0" builtinId="0"/>
    <cellStyle name="Percent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6"/>
  <sheetViews>
    <sheetView tabSelected="1" topLeftCell="A223" zoomScale="125" zoomScaleNormal="125" zoomScalePageLayoutView="125" workbookViewId="0">
      <selection activeCell="S260" sqref="S260"/>
    </sheetView>
  </sheetViews>
  <sheetFormatPr defaultColWidth="11" defaultRowHeight="15.75"/>
  <cols>
    <col min="1" max="1" width="3.125" style="1" customWidth="1"/>
    <col min="2" max="2" width="3" style="1" customWidth="1"/>
    <col min="3" max="3" width="7.125" customWidth="1"/>
    <col min="4" max="4" width="12"/>
    <col min="5" max="5" width="20.125" customWidth="1"/>
    <col min="6" max="7" width="11.875" customWidth="1"/>
    <col min="8" max="10" width="6" customWidth="1"/>
    <col min="11" max="11" width="2.625" style="192" customWidth="1"/>
    <col min="12" max="12" width="10" style="192" customWidth="1"/>
    <col min="13" max="13" width="3.625" style="192" customWidth="1"/>
    <col min="14" max="14" width="9" style="192" customWidth="1"/>
    <col min="15" max="15" width="0" hidden="1" customWidth="1"/>
    <col min="16" max="16" width="1.625" style="9" customWidth="1"/>
    <col min="17" max="17" width="15.125" style="45" customWidth="1"/>
    <col min="18" max="18" width="8" style="45" customWidth="1"/>
  </cols>
  <sheetData>
    <row r="1" spans="1:18" ht="16.5" thickBot="1">
      <c r="D1" s="2" t="s">
        <v>0</v>
      </c>
      <c r="E1" s="2"/>
      <c r="F1" s="3" t="s">
        <v>1</v>
      </c>
      <c r="G1" s="2"/>
      <c r="I1" s="4"/>
      <c r="J1" s="5"/>
      <c r="K1" s="6"/>
      <c r="L1" s="6"/>
      <c r="M1" s="7"/>
      <c r="N1" s="8"/>
      <c r="Q1" s="10" t="s">
        <v>2</v>
      </c>
      <c r="R1" s="11">
        <v>5</v>
      </c>
    </row>
    <row r="2" spans="1:18">
      <c r="D2" s="2"/>
      <c r="E2" s="2"/>
      <c r="F2" s="12" t="s">
        <v>3</v>
      </c>
      <c r="G2" s="2"/>
      <c r="I2" s="13"/>
      <c r="J2" s="14"/>
      <c r="K2" s="15"/>
      <c r="L2" s="14"/>
      <c r="M2" s="14"/>
      <c r="N2" s="16"/>
      <c r="Q2" s="17" t="s">
        <v>4</v>
      </c>
      <c r="R2" s="17"/>
    </row>
    <row r="3" spans="1:18">
      <c r="A3" s="18" t="s">
        <v>5</v>
      </c>
      <c r="B3" s="19"/>
      <c r="C3" s="20"/>
      <c r="D3" s="20"/>
      <c r="E3" s="20"/>
      <c r="F3" s="20"/>
      <c r="G3" s="20"/>
      <c r="H3" s="21"/>
      <c r="I3" s="22" t="s">
        <v>6</v>
      </c>
      <c r="J3" s="23"/>
      <c r="K3" s="23"/>
      <c r="L3" s="24" t="s">
        <v>7</v>
      </c>
      <c r="M3" s="24"/>
      <c r="N3" s="25"/>
      <c r="O3" s="26"/>
      <c r="P3" s="27"/>
      <c r="Q3" s="9" t="s">
        <v>8</v>
      </c>
      <c r="R3" s="28">
        <v>0.48</v>
      </c>
    </row>
    <row r="4" spans="1:18">
      <c r="A4" s="29"/>
      <c r="B4" s="30"/>
      <c r="C4" s="31" t="s">
        <v>111</v>
      </c>
      <c r="D4" s="31"/>
      <c r="E4" s="32"/>
      <c r="F4" s="32"/>
      <c r="G4" s="32"/>
      <c r="H4" s="26"/>
      <c r="I4" s="33"/>
      <c r="J4" s="34"/>
      <c r="K4" s="34"/>
      <c r="L4" s="35" t="s">
        <v>9</v>
      </c>
      <c r="M4" s="36"/>
      <c r="N4" s="37" t="s">
        <v>10</v>
      </c>
      <c r="O4" s="26"/>
      <c r="P4" s="27"/>
      <c r="Q4" s="38" t="s">
        <v>11</v>
      </c>
      <c r="R4" s="39">
        <v>0.03</v>
      </c>
    </row>
    <row r="5" spans="1:18">
      <c r="A5" s="18" t="s">
        <v>12</v>
      </c>
      <c r="B5" s="19"/>
      <c r="C5" s="20"/>
      <c r="D5" s="20"/>
      <c r="E5" s="20"/>
      <c r="F5" s="20"/>
      <c r="G5" s="20"/>
      <c r="H5" s="40"/>
      <c r="I5" s="41" t="s">
        <v>13</v>
      </c>
      <c r="J5" s="42"/>
      <c r="K5" s="42"/>
      <c r="L5" s="43"/>
      <c r="M5" s="44"/>
      <c r="N5" s="25"/>
      <c r="O5" s="26"/>
      <c r="P5" s="27"/>
      <c r="Q5" s="45" t="s">
        <v>14</v>
      </c>
      <c r="R5" s="39"/>
    </row>
    <row r="6" spans="1:18">
      <c r="A6" s="46"/>
      <c r="B6" s="47"/>
      <c r="C6" s="31" t="s">
        <v>15</v>
      </c>
      <c r="D6" s="31"/>
      <c r="E6" s="31"/>
      <c r="F6" s="31"/>
      <c r="G6" s="31"/>
      <c r="H6" s="26"/>
      <c r="I6" s="48"/>
      <c r="J6" s="34"/>
      <c r="K6" s="34"/>
      <c r="L6" s="49"/>
      <c r="M6" s="50"/>
      <c r="N6" s="51"/>
      <c r="O6" s="26"/>
      <c r="P6" s="27"/>
      <c r="Q6" s="45" t="s">
        <v>16</v>
      </c>
      <c r="R6" s="39">
        <v>0.182</v>
      </c>
    </row>
    <row r="7" spans="1:18">
      <c r="A7" s="18" t="s">
        <v>17</v>
      </c>
      <c r="B7" s="19"/>
      <c r="C7" s="20"/>
      <c r="D7" s="20"/>
      <c r="E7" s="20"/>
      <c r="F7" s="20"/>
      <c r="G7" s="20"/>
      <c r="H7" s="52" t="s">
        <v>18</v>
      </c>
      <c r="I7" s="20"/>
      <c r="J7" s="20"/>
      <c r="K7" s="53" t="s">
        <v>19</v>
      </c>
      <c r="L7" s="54"/>
      <c r="M7" s="53"/>
      <c r="N7" s="55"/>
      <c r="O7" s="26"/>
      <c r="P7" s="27"/>
      <c r="Q7" s="45" t="s">
        <v>20</v>
      </c>
      <c r="R7" s="56">
        <v>0.16470000000000001</v>
      </c>
    </row>
    <row r="8" spans="1:18">
      <c r="A8" s="57" t="s">
        <v>21</v>
      </c>
      <c r="B8" s="58"/>
      <c r="C8" s="26"/>
      <c r="D8" s="26"/>
      <c r="E8" s="26"/>
      <c r="F8" s="26"/>
      <c r="G8" s="26"/>
      <c r="H8" s="59" t="s">
        <v>22</v>
      </c>
      <c r="I8" s="60"/>
      <c r="J8" s="60"/>
      <c r="K8" s="61" t="s">
        <v>23</v>
      </c>
      <c r="L8" s="62"/>
      <c r="M8" s="61"/>
      <c r="N8" s="63"/>
      <c r="O8" s="26"/>
      <c r="P8" s="27"/>
      <c r="Q8" s="17" t="s">
        <v>24</v>
      </c>
      <c r="R8" s="64">
        <v>0.09</v>
      </c>
    </row>
    <row r="9" spans="1:18">
      <c r="A9" s="65"/>
      <c r="B9" s="66"/>
      <c r="C9" s="60"/>
      <c r="D9" s="60"/>
      <c r="E9" s="60"/>
      <c r="F9" s="60"/>
      <c r="G9" s="60"/>
      <c r="H9" s="67" t="s">
        <v>25</v>
      </c>
      <c r="I9" s="67" t="s">
        <v>26</v>
      </c>
      <c r="J9" s="67" t="s">
        <v>27</v>
      </c>
      <c r="K9" s="68" t="s">
        <v>28</v>
      </c>
      <c r="L9" s="69"/>
      <c r="M9" s="68"/>
      <c r="N9" s="70"/>
      <c r="O9" s="26"/>
      <c r="P9" s="27"/>
      <c r="Q9" s="71"/>
      <c r="R9" s="72" t="s">
        <v>29</v>
      </c>
    </row>
    <row r="10" spans="1:18">
      <c r="A10" s="73" t="s">
        <v>30</v>
      </c>
      <c r="B10" s="74"/>
      <c r="C10" s="75" t="s">
        <v>31</v>
      </c>
      <c r="D10" s="75"/>
      <c r="E10" s="75"/>
      <c r="F10" s="75"/>
      <c r="G10" s="75"/>
      <c r="H10" s="76">
        <v>0</v>
      </c>
      <c r="I10" s="76">
        <v>0</v>
      </c>
      <c r="J10" s="76">
        <v>0</v>
      </c>
      <c r="K10" s="77"/>
      <c r="L10" s="78">
        <v>0</v>
      </c>
      <c r="M10" s="77"/>
      <c r="N10" s="79"/>
      <c r="O10" s="26"/>
      <c r="P10" s="27"/>
      <c r="Q10" s="80"/>
      <c r="R10" s="56">
        <v>0.182</v>
      </c>
    </row>
    <row r="11" spans="1:18">
      <c r="A11" s="73" t="s">
        <v>32</v>
      </c>
      <c r="B11" s="74"/>
      <c r="C11" s="75"/>
      <c r="D11" s="75"/>
      <c r="E11" s="75"/>
      <c r="F11" s="75"/>
      <c r="G11" s="75"/>
      <c r="H11" s="76"/>
      <c r="I11" s="76"/>
      <c r="J11" s="76"/>
      <c r="K11" s="77"/>
      <c r="L11" s="78">
        <v>0</v>
      </c>
      <c r="M11" s="77"/>
      <c r="N11" s="79"/>
      <c r="O11" s="26"/>
      <c r="P11" s="27"/>
      <c r="Q11" s="80"/>
      <c r="R11" s="56">
        <v>0.182</v>
      </c>
    </row>
    <row r="12" spans="1:18">
      <c r="A12" s="73" t="s">
        <v>33</v>
      </c>
      <c r="B12" s="74"/>
      <c r="C12" s="75"/>
      <c r="D12" s="75"/>
      <c r="E12" s="75"/>
      <c r="F12" s="75"/>
      <c r="G12" s="75"/>
      <c r="H12" s="76"/>
      <c r="I12" s="76"/>
      <c r="J12" s="76"/>
      <c r="K12" s="77"/>
      <c r="L12" s="78">
        <v>0</v>
      </c>
      <c r="M12" s="77"/>
      <c r="N12" s="79"/>
      <c r="O12" s="26"/>
      <c r="P12" s="27"/>
      <c r="Q12" s="80"/>
      <c r="R12" s="56">
        <v>0.182</v>
      </c>
    </row>
    <row r="13" spans="1:18">
      <c r="A13" s="73" t="s">
        <v>34</v>
      </c>
      <c r="B13" s="74"/>
      <c r="C13" s="75"/>
      <c r="D13" s="75"/>
      <c r="E13" s="75"/>
      <c r="F13" s="75"/>
      <c r="G13" s="75"/>
      <c r="H13" s="76"/>
      <c r="I13" s="76"/>
      <c r="J13" s="76"/>
      <c r="K13" s="77"/>
      <c r="L13" s="78">
        <v>0</v>
      </c>
      <c r="M13" s="77"/>
      <c r="N13" s="79"/>
      <c r="O13" s="26"/>
      <c r="P13" s="27"/>
      <c r="Q13" s="80"/>
      <c r="R13" s="56">
        <v>0.182</v>
      </c>
    </row>
    <row r="14" spans="1:18">
      <c r="A14" s="73" t="s">
        <v>35</v>
      </c>
      <c r="B14" s="81"/>
      <c r="C14" s="82"/>
      <c r="D14" s="83"/>
      <c r="E14" s="60"/>
      <c r="F14" s="60"/>
      <c r="G14" s="60"/>
      <c r="H14" s="76"/>
      <c r="I14" s="76"/>
      <c r="J14" s="76"/>
      <c r="K14" s="77"/>
      <c r="L14" s="78">
        <v>0</v>
      </c>
      <c r="M14" s="77"/>
      <c r="N14" s="79"/>
      <c r="O14" s="26"/>
      <c r="P14" s="27"/>
      <c r="Q14" s="80"/>
      <c r="R14" s="56">
        <v>0.182</v>
      </c>
    </row>
    <row r="15" spans="1:18">
      <c r="A15" s="65" t="s">
        <v>36</v>
      </c>
      <c r="B15" s="81"/>
      <c r="C15" s="84" t="s">
        <v>37</v>
      </c>
      <c r="D15" s="85"/>
      <c r="E15" s="60"/>
      <c r="F15" s="60"/>
      <c r="G15" s="60"/>
      <c r="H15" s="86" t="s">
        <v>38</v>
      </c>
      <c r="I15" s="86" t="s">
        <v>38</v>
      </c>
      <c r="J15" s="86" t="s">
        <v>38</v>
      </c>
      <c r="K15" s="87"/>
      <c r="L15" s="88">
        <v>0</v>
      </c>
      <c r="M15" s="89"/>
      <c r="N15" s="90"/>
      <c r="O15" s="26"/>
      <c r="P15" s="27"/>
      <c r="Q15" s="80"/>
      <c r="R15" s="56">
        <v>0.182</v>
      </c>
    </row>
    <row r="16" spans="1:18">
      <c r="A16" s="65" t="s">
        <v>39</v>
      </c>
      <c r="B16" s="91">
        <f>COUNTA(C10:C14)+B15</f>
        <v>1</v>
      </c>
      <c r="C16" s="84" t="s">
        <v>40</v>
      </c>
      <c r="D16" s="85"/>
      <c r="E16" s="60"/>
      <c r="F16" s="60"/>
      <c r="G16" s="60"/>
      <c r="H16" s="86" t="s">
        <v>38</v>
      </c>
      <c r="I16" s="86" t="s">
        <v>38</v>
      </c>
      <c r="J16" s="86" t="s">
        <v>38</v>
      </c>
      <c r="K16" s="87"/>
      <c r="L16" s="90">
        <f>SUM(L10:L15)</f>
        <v>0</v>
      </c>
      <c r="M16" s="89"/>
      <c r="N16" s="90"/>
      <c r="O16" s="26"/>
      <c r="P16" s="27"/>
      <c r="Q16" s="80"/>
      <c r="R16" s="92"/>
    </row>
    <row r="17" spans="1:18">
      <c r="A17" s="65" t="s">
        <v>41</v>
      </c>
      <c r="B17" s="74"/>
      <c r="C17" s="84"/>
      <c r="D17" s="85"/>
      <c r="E17" s="60"/>
      <c r="F17" s="60"/>
      <c r="G17" s="60"/>
      <c r="H17" s="93"/>
      <c r="I17" s="94"/>
      <c r="J17" s="94"/>
      <c r="K17" s="95"/>
      <c r="L17" s="95"/>
      <c r="M17" s="96"/>
      <c r="N17" s="97"/>
      <c r="O17" s="26"/>
      <c r="P17" s="27"/>
      <c r="Q17" s="80"/>
      <c r="R17" s="92"/>
    </row>
    <row r="18" spans="1:18">
      <c r="A18" s="65" t="s">
        <v>42</v>
      </c>
      <c r="B18" s="81"/>
      <c r="C18" s="82" t="s">
        <v>43</v>
      </c>
      <c r="D18" s="83"/>
      <c r="E18" s="60"/>
      <c r="F18" s="60"/>
      <c r="G18" s="60"/>
      <c r="H18" s="98"/>
      <c r="I18" s="98"/>
      <c r="J18" s="98"/>
      <c r="K18" s="99"/>
      <c r="L18" s="88">
        <v>0</v>
      </c>
      <c r="M18" s="99"/>
      <c r="N18" s="90"/>
      <c r="O18" s="26"/>
      <c r="P18" s="27"/>
      <c r="Q18" s="80"/>
      <c r="R18" s="92">
        <v>0.37619999999999998</v>
      </c>
    </row>
    <row r="19" spans="1:18">
      <c r="A19" s="65" t="s">
        <v>44</v>
      </c>
      <c r="B19" s="81"/>
      <c r="C19" s="82" t="s">
        <v>45</v>
      </c>
      <c r="D19" s="83"/>
      <c r="E19" s="60"/>
      <c r="F19" s="60"/>
      <c r="G19" s="60"/>
      <c r="H19" s="98"/>
      <c r="I19" s="98"/>
      <c r="J19" s="98"/>
      <c r="K19" s="99"/>
      <c r="L19" s="78">
        <v>0</v>
      </c>
      <c r="M19" s="99"/>
      <c r="N19" s="90"/>
      <c r="O19" s="26"/>
      <c r="P19" s="27"/>
      <c r="Q19" s="80"/>
      <c r="R19" s="92">
        <v>0.37619999999999998</v>
      </c>
    </row>
    <row r="20" spans="1:18">
      <c r="A20" s="65" t="s">
        <v>46</v>
      </c>
      <c r="B20" s="81"/>
      <c r="C20" s="82" t="s">
        <v>47</v>
      </c>
      <c r="D20" s="83"/>
      <c r="E20" s="60"/>
      <c r="F20" s="60"/>
      <c r="G20" s="60"/>
      <c r="H20" s="100"/>
      <c r="I20" s="100"/>
      <c r="J20" s="100"/>
      <c r="K20" s="101"/>
      <c r="L20" s="78">
        <v>0</v>
      </c>
      <c r="M20" s="77"/>
      <c r="N20" s="79"/>
      <c r="O20" s="26"/>
      <c r="P20" s="27"/>
      <c r="Q20" s="80"/>
      <c r="R20" s="92">
        <f>R8</f>
        <v>0.09</v>
      </c>
    </row>
    <row r="21" spans="1:18">
      <c r="A21" s="65" t="s">
        <v>48</v>
      </c>
      <c r="B21" s="81"/>
      <c r="C21" s="82" t="s">
        <v>49</v>
      </c>
      <c r="D21" s="83"/>
      <c r="E21" s="60"/>
      <c r="F21" s="102"/>
      <c r="G21" s="60"/>
      <c r="H21" s="100"/>
      <c r="I21" s="100"/>
      <c r="J21" s="100"/>
      <c r="K21" s="101"/>
      <c r="L21" s="78">
        <v>0</v>
      </c>
      <c r="M21" s="77"/>
      <c r="N21" s="79"/>
      <c r="O21" s="26"/>
      <c r="P21" s="27"/>
      <c r="Q21" s="80"/>
      <c r="R21" s="92">
        <f>R8</f>
        <v>0.09</v>
      </c>
    </row>
    <row r="22" spans="1:18">
      <c r="A22" s="65" t="s">
        <v>50</v>
      </c>
      <c r="B22" s="81"/>
      <c r="C22" s="82" t="s">
        <v>51</v>
      </c>
      <c r="D22" s="103"/>
      <c r="E22" s="26"/>
      <c r="F22" s="60"/>
      <c r="G22" s="60"/>
      <c r="H22" s="100"/>
      <c r="I22" s="100"/>
      <c r="J22" s="100"/>
      <c r="K22" s="101"/>
      <c r="L22" s="78">
        <v>0</v>
      </c>
      <c r="M22" s="77"/>
      <c r="N22" s="79"/>
      <c r="O22" s="26"/>
      <c r="P22" s="27"/>
      <c r="Q22" s="80"/>
      <c r="R22" s="92">
        <v>0.37619999999999998</v>
      </c>
    </row>
    <row r="23" spans="1:18">
      <c r="A23" s="104" t="s">
        <v>36</v>
      </c>
      <c r="B23" s="105"/>
      <c r="C23" s="106" t="s">
        <v>52</v>
      </c>
      <c r="D23" s="107"/>
      <c r="E23" s="108"/>
      <c r="F23" s="109"/>
      <c r="G23" s="109"/>
      <c r="H23" s="78"/>
      <c r="I23" s="78"/>
      <c r="J23" s="78"/>
      <c r="K23" s="77"/>
      <c r="L23" s="78">
        <v>0</v>
      </c>
      <c r="M23" s="77"/>
      <c r="N23" s="79"/>
      <c r="O23" s="26"/>
      <c r="P23" s="27"/>
      <c r="Q23" s="80"/>
      <c r="R23" s="92">
        <v>0.37619999999999998</v>
      </c>
    </row>
    <row r="24" spans="1:18">
      <c r="A24" s="65"/>
      <c r="B24" s="66"/>
      <c r="C24" s="84" t="s">
        <v>53</v>
      </c>
      <c r="D24" s="85"/>
      <c r="E24" s="60"/>
      <c r="F24" s="60"/>
      <c r="G24" s="60"/>
      <c r="H24" s="100"/>
      <c r="I24" s="100"/>
      <c r="J24" s="100"/>
      <c r="K24" s="101"/>
      <c r="L24" s="100">
        <f>L16+SUM(L18:L23)</f>
        <v>0</v>
      </c>
      <c r="M24" s="77"/>
      <c r="N24" s="79"/>
      <c r="O24" s="26"/>
      <c r="P24" s="27"/>
      <c r="R24" s="39"/>
    </row>
    <row r="25" spans="1:18">
      <c r="A25" s="65" t="s">
        <v>54</v>
      </c>
      <c r="B25" s="66"/>
      <c r="C25" s="84"/>
      <c r="D25" s="85"/>
      <c r="E25" s="60"/>
      <c r="F25" s="110"/>
      <c r="G25" s="60"/>
      <c r="H25" s="100"/>
      <c r="I25" s="100"/>
      <c r="J25" s="100"/>
      <c r="K25" s="101"/>
      <c r="L25" s="100">
        <f>ROUND(L10*R10+L11*R11+L12*R12+L13*R13+L14*R14+L15*R15+L18*R18+L19*R19+L20*R20+L21*R21+L22*R22+L23*R23,0)</f>
        <v>0</v>
      </c>
      <c r="M25" s="77"/>
      <c r="N25" s="79"/>
      <c r="O25" s="26"/>
      <c r="P25" s="27"/>
      <c r="Q25" s="111"/>
      <c r="R25" s="39"/>
    </row>
    <row r="26" spans="1:18">
      <c r="A26" s="65"/>
      <c r="B26" s="66"/>
      <c r="C26" s="84" t="s">
        <v>55</v>
      </c>
      <c r="D26" s="85"/>
      <c r="E26" s="60"/>
      <c r="F26" s="60"/>
      <c r="G26" s="60"/>
      <c r="H26" s="100"/>
      <c r="I26" s="100"/>
      <c r="J26" s="100"/>
      <c r="K26" s="101"/>
      <c r="L26" s="100">
        <f>L24+L25</f>
        <v>0</v>
      </c>
      <c r="M26" s="77"/>
      <c r="N26" s="79"/>
      <c r="O26" s="26"/>
      <c r="P26" s="27"/>
      <c r="R26" s="39"/>
    </row>
    <row r="27" spans="1:18">
      <c r="A27" s="57" t="s">
        <v>56</v>
      </c>
      <c r="B27" s="58"/>
      <c r="C27" s="112"/>
      <c r="D27" s="113"/>
      <c r="E27" s="26"/>
      <c r="F27" s="26"/>
      <c r="G27" s="26"/>
      <c r="H27" s="114"/>
      <c r="I27" s="114"/>
      <c r="J27" s="114"/>
      <c r="K27" s="115"/>
      <c r="L27" s="116"/>
      <c r="M27" s="117"/>
      <c r="N27" s="118"/>
      <c r="O27" s="26"/>
      <c r="P27" s="27"/>
      <c r="R27" s="39"/>
    </row>
    <row r="28" spans="1:18">
      <c r="A28" s="119"/>
      <c r="B28" s="30" t="s">
        <v>57</v>
      </c>
      <c r="C28" s="32"/>
      <c r="D28" s="32"/>
      <c r="E28" s="32"/>
      <c r="F28" s="32"/>
      <c r="G28" s="120">
        <v>0</v>
      </c>
      <c r="H28" s="121"/>
      <c r="I28" s="114"/>
      <c r="J28" s="121"/>
      <c r="K28" s="122"/>
      <c r="L28" s="116"/>
      <c r="M28" s="117"/>
      <c r="N28" s="118"/>
      <c r="O28" s="26"/>
      <c r="P28" s="27"/>
      <c r="R28" s="39"/>
    </row>
    <row r="29" spans="1:18">
      <c r="A29" s="119"/>
      <c r="B29" s="30" t="s">
        <v>57</v>
      </c>
      <c r="C29" s="32"/>
      <c r="D29" s="32"/>
      <c r="E29" s="32"/>
      <c r="F29" s="32"/>
      <c r="G29" s="120">
        <v>0</v>
      </c>
      <c r="H29" s="121"/>
      <c r="I29" s="114"/>
      <c r="J29" s="121"/>
      <c r="K29" s="122"/>
      <c r="L29" s="116"/>
      <c r="M29" s="117"/>
      <c r="N29" s="118"/>
      <c r="O29" s="26"/>
      <c r="P29" s="27"/>
      <c r="R29" s="39"/>
    </row>
    <row r="30" spans="1:18">
      <c r="A30" s="119"/>
      <c r="B30" s="30" t="s">
        <v>57</v>
      </c>
      <c r="C30" s="32"/>
      <c r="D30" s="32"/>
      <c r="E30" s="32"/>
      <c r="F30" s="32"/>
      <c r="G30" s="120">
        <v>0</v>
      </c>
      <c r="H30" s="121"/>
      <c r="I30" s="114"/>
      <c r="J30" s="121"/>
      <c r="K30" s="122"/>
      <c r="L30" s="116"/>
      <c r="M30" s="117"/>
      <c r="N30" s="118"/>
      <c r="O30" s="26"/>
      <c r="P30" s="27"/>
      <c r="R30" s="39"/>
    </row>
    <row r="31" spans="1:18">
      <c r="A31" s="57"/>
      <c r="B31" s="58"/>
      <c r="C31" s="112" t="s">
        <v>58</v>
      </c>
      <c r="D31" s="26"/>
      <c r="E31" s="26"/>
      <c r="F31" s="26"/>
      <c r="G31" s="121"/>
      <c r="H31" s="123"/>
      <c r="I31" s="123"/>
      <c r="J31" s="123"/>
      <c r="K31" s="124"/>
      <c r="L31" s="125">
        <f>SUM(G28:G30)</f>
        <v>0</v>
      </c>
      <c r="M31" s="126"/>
      <c r="N31" s="127"/>
      <c r="O31" s="26"/>
      <c r="P31" s="27"/>
      <c r="R31" s="39"/>
    </row>
    <row r="32" spans="1:18">
      <c r="A32" s="104" t="s">
        <v>59</v>
      </c>
      <c r="B32" s="128"/>
      <c r="C32" s="129"/>
      <c r="D32" s="130" t="s">
        <v>60</v>
      </c>
      <c r="E32" s="129"/>
      <c r="F32" s="129"/>
      <c r="G32" s="129"/>
      <c r="H32" s="131"/>
      <c r="I32" s="131"/>
      <c r="J32" s="131"/>
      <c r="K32" s="89"/>
      <c r="L32" s="132">
        <v>0</v>
      </c>
      <c r="M32" s="89"/>
      <c r="N32" s="90"/>
      <c r="O32" s="26"/>
      <c r="P32" s="27"/>
      <c r="R32" s="39"/>
    </row>
    <row r="33" spans="1:18">
      <c r="A33" s="104"/>
      <c r="B33" s="128"/>
      <c r="C33" s="129"/>
      <c r="D33" s="84" t="s">
        <v>61</v>
      </c>
      <c r="E33" s="60"/>
      <c r="F33" s="60"/>
      <c r="G33" s="60"/>
      <c r="H33" s="100"/>
      <c r="I33" s="100"/>
      <c r="J33" s="100"/>
      <c r="K33" s="77"/>
      <c r="L33" s="78">
        <v>0</v>
      </c>
      <c r="M33" s="101"/>
      <c r="N33" s="79"/>
      <c r="O33" s="26"/>
      <c r="P33" s="27"/>
      <c r="R33" s="39"/>
    </row>
    <row r="34" spans="1:18">
      <c r="A34" s="57"/>
      <c r="B34" s="133"/>
      <c r="C34" s="121"/>
      <c r="D34" s="121"/>
      <c r="E34" s="32"/>
      <c r="F34" s="32"/>
      <c r="G34" s="32"/>
      <c r="H34" s="114"/>
      <c r="I34" s="114"/>
      <c r="J34" s="114"/>
      <c r="K34" s="115"/>
      <c r="L34" s="116"/>
      <c r="M34" s="117"/>
      <c r="N34" s="118"/>
      <c r="O34" s="26"/>
      <c r="P34" s="27"/>
      <c r="R34" s="39"/>
    </row>
    <row r="35" spans="1:18">
      <c r="A35" s="18" t="s">
        <v>62</v>
      </c>
      <c r="B35" s="19"/>
      <c r="C35" s="20"/>
      <c r="D35" s="20"/>
      <c r="E35" s="20"/>
      <c r="F35" s="20"/>
      <c r="G35" s="20"/>
      <c r="H35" s="125"/>
      <c r="I35" s="125"/>
      <c r="J35" s="125"/>
      <c r="K35" s="115"/>
      <c r="L35" s="116"/>
      <c r="M35" s="117"/>
      <c r="N35" s="118"/>
      <c r="O35" s="26"/>
      <c r="P35" s="27"/>
      <c r="R35" s="39"/>
    </row>
    <row r="36" spans="1:18">
      <c r="A36" s="57"/>
      <c r="B36" s="112" t="s">
        <v>63</v>
      </c>
      <c r="C36" s="112"/>
      <c r="D36" s="134" t="s">
        <v>64</v>
      </c>
      <c r="E36" s="135"/>
      <c r="F36" s="26"/>
      <c r="G36" s="136"/>
      <c r="H36" s="137"/>
      <c r="I36" s="121"/>
      <c r="J36" s="121"/>
      <c r="K36" s="122"/>
      <c r="L36" s="116"/>
      <c r="M36" s="117"/>
      <c r="N36" s="118"/>
      <c r="O36" s="26"/>
      <c r="P36" s="27"/>
      <c r="R36" s="39"/>
    </row>
    <row r="37" spans="1:18">
      <c r="A37" s="57"/>
      <c r="B37" s="112" t="s">
        <v>65</v>
      </c>
      <c r="C37" s="112"/>
      <c r="D37" s="112"/>
      <c r="E37" s="135"/>
      <c r="F37" s="26"/>
      <c r="G37" s="136"/>
      <c r="H37" s="137"/>
      <c r="I37" s="121"/>
      <c r="J37" s="121"/>
      <c r="K37" s="122"/>
      <c r="L37" s="116"/>
      <c r="M37" s="117"/>
      <c r="N37" s="118"/>
      <c r="O37" s="26"/>
      <c r="P37" s="27"/>
      <c r="R37" s="39"/>
    </row>
    <row r="38" spans="1:18">
      <c r="A38" s="57"/>
      <c r="B38" s="112" t="s">
        <v>66</v>
      </c>
      <c r="C38" s="112"/>
      <c r="D38" s="112"/>
      <c r="E38" s="135"/>
      <c r="F38" s="26"/>
      <c r="G38" s="136"/>
      <c r="H38" s="137"/>
      <c r="I38" s="121"/>
      <c r="J38" s="121"/>
      <c r="K38" s="122"/>
      <c r="L38" s="116"/>
      <c r="M38" s="117"/>
      <c r="N38" s="118"/>
      <c r="O38" s="26"/>
      <c r="P38" s="27"/>
      <c r="R38" s="39"/>
    </row>
    <row r="39" spans="1:18">
      <c r="A39" s="65"/>
      <c r="B39" s="84" t="s">
        <v>67</v>
      </c>
      <c r="C39" s="84"/>
      <c r="D39" s="112"/>
      <c r="E39" s="135"/>
      <c r="F39" s="26"/>
      <c r="G39" s="135"/>
      <c r="H39" s="138"/>
      <c r="I39" s="121"/>
      <c r="J39" s="121"/>
      <c r="K39" s="122"/>
      <c r="L39" s="116"/>
      <c r="M39" s="117"/>
      <c r="N39" s="118"/>
      <c r="O39" s="26"/>
      <c r="P39" s="27"/>
      <c r="R39" s="39"/>
    </row>
    <row r="40" spans="1:18">
      <c r="A40" s="139"/>
      <c r="B40" s="82"/>
      <c r="C40" s="60"/>
      <c r="D40" s="130" t="s">
        <v>68</v>
      </c>
      <c r="E40" s="129"/>
      <c r="F40" s="128">
        <v>0</v>
      </c>
      <c r="G40" s="130" t="s">
        <v>69</v>
      </c>
      <c r="H40" s="140"/>
      <c r="I40" s="140"/>
      <c r="J40" s="140"/>
      <c r="K40" s="87"/>
      <c r="L40" s="131">
        <f>SUM(E36:E39)</f>
        <v>0</v>
      </c>
      <c r="M40" s="89"/>
      <c r="N40" s="90"/>
      <c r="O40" s="26"/>
      <c r="P40" s="27"/>
      <c r="R40" s="39"/>
    </row>
    <row r="41" spans="1:18">
      <c r="A41" s="65" t="s">
        <v>70</v>
      </c>
      <c r="B41" s="66"/>
      <c r="C41" s="60"/>
      <c r="D41" s="60"/>
      <c r="E41" s="60"/>
      <c r="F41" s="60"/>
      <c r="G41" s="60"/>
      <c r="H41" s="100"/>
      <c r="I41" s="100"/>
      <c r="J41" s="100"/>
      <c r="K41" s="141"/>
      <c r="L41" s="96"/>
      <c r="M41" s="96"/>
      <c r="N41" s="142"/>
      <c r="O41" s="26"/>
      <c r="P41" s="27"/>
      <c r="R41" s="39"/>
    </row>
    <row r="42" spans="1:18">
      <c r="A42" s="65"/>
      <c r="B42" s="84" t="s">
        <v>71</v>
      </c>
      <c r="C42" s="84"/>
      <c r="D42" s="60"/>
      <c r="E42" s="60"/>
      <c r="F42" s="60"/>
      <c r="G42" s="60"/>
      <c r="H42" s="100"/>
      <c r="I42" s="100"/>
      <c r="J42" s="100"/>
      <c r="K42" s="101"/>
      <c r="L42" s="78">
        <v>0</v>
      </c>
      <c r="M42" s="77"/>
      <c r="N42" s="79"/>
      <c r="O42" s="26"/>
      <c r="P42" s="27"/>
      <c r="R42" s="39"/>
    </row>
    <row r="43" spans="1:18">
      <c r="A43" s="65"/>
      <c r="B43" s="84" t="s">
        <v>72</v>
      </c>
      <c r="C43" s="84"/>
      <c r="D43" s="60"/>
      <c r="E43" s="60"/>
      <c r="F43" s="60"/>
      <c r="G43" s="60"/>
      <c r="H43" s="100"/>
      <c r="I43" s="100"/>
      <c r="J43" s="100"/>
      <c r="K43" s="101"/>
      <c r="L43" s="78">
        <v>0</v>
      </c>
      <c r="M43" s="77"/>
      <c r="N43" s="79"/>
      <c r="O43" s="26"/>
      <c r="P43" s="27"/>
      <c r="R43" s="39"/>
    </row>
    <row r="44" spans="1:18">
      <c r="A44" s="65"/>
      <c r="B44" s="84" t="s">
        <v>73</v>
      </c>
      <c r="C44" s="84"/>
      <c r="D44" s="60"/>
      <c r="E44" s="60"/>
      <c r="F44" s="60"/>
      <c r="G44" s="60"/>
      <c r="H44" s="100"/>
      <c r="I44" s="100"/>
      <c r="J44" s="100"/>
      <c r="K44" s="101"/>
      <c r="L44" s="78">
        <v>0</v>
      </c>
      <c r="M44" s="77"/>
      <c r="N44" s="79"/>
      <c r="O44" s="26"/>
      <c r="P44" s="27"/>
      <c r="R44" s="39"/>
    </row>
    <row r="45" spans="1:18">
      <c r="A45" s="65"/>
      <c r="B45" s="84" t="s">
        <v>74</v>
      </c>
      <c r="C45" s="84"/>
      <c r="D45" s="60"/>
      <c r="E45" s="60"/>
      <c r="F45" s="60"/>
      <c r="G45" s="60"/>
      <c r="H45" s="100"/>
      <c r="I45" s="100"/>
      <c r="J45" s="100"/>
      <c r="K45" s="101"/>
      <c r="L45" s="78">
        <v>0</v>
      </c>
      <c r="M45" s="77"/>
      <c r="N45" s="79"/>
      <c r="O45" s="26"/>
      <c r="P45" s="27"/>
      <c r="R45" s="39"/>
    </row>
    <row r="46" spans="1:18">
      <c r="A46" s="65"/>
      <c r="B46" s="84" t="s">
        <v>75</v>
      </c>
      <c r="C46" s="84"/>
      <c r="D46" s="60"/>
      <c r="E46" s="60"/>
      <c r="F46" s="60"/>
      <c r="G46" s="60"/>
      <c r="H46" s="100"/>
      <c r="I46" s="100"/>
      <c r="J46" s="100"/>
      <c r="K46" s="101"/>
      <c r="L46" s="78">
        <v>0</v>
      </c>
      <c r="M46" s="77"/>
      <c r="N46" s="79"/>
      <c r="O46" s="26"/>
      <c r="P46" s="27"/>
      <c r="R46" s="39"/>
    </row>
    <row r="47" spans="1:18">
      <c r="A47" s="65"/>
      <c r="B47" s="84" t="s">
        <v>76</v>
      </c>
      <c r="C47" s="84"/>
      <c r="D47" s="102"/>
      <c r="E47" s="102"/>
      <c r="F47" s="60"/>
      <c r="G47" s="60"/>
      <c r="H47" s="100"/>
      <c r="I47" s="100"/>
      <c r="J47" s="100"/>
      <c r="K47" s="101"/>
      <c r="L47" s="78">
        <v>0</v>
      </c>
      <c r="M47" s="77"/>
      <c r="N47" s="79"/>
      <c r="O47" s="26"/>
      <c r="P47" s="27"/>
      <c r="R47" s="39"/>
    </row>
    <row r="48" spans="1:18">
      <c r="A48" s="65"/>
      <c r="B48" s="82"/>
      <c r="C48" s="84" t="s">
        <v>77</v>
      </c>
      <c r="D48" s="60"/>
      <c r="E48" s="143"/>
      <c r="F48" s="60"/>
      <c r="G48" s="60"/>
      <c r="H48" s="140"/>
      <c r="I48" s="140"/>
      <c r="J48" s="140"/>
      <c r="K48" s="144"/>
      <c r="L48" s="100">
        <f>SUM(L42:L47)</f>
        <v>0</v>
      </c>
      <c r="M48" s="77"/>
      <c r="N48" s="79"/>
      <c r="O48" s="26"/>
      <c r="P48" s="27"/>
      <c r="R48" s="39"/>
    </row>
    <row r="49" spans="1:18">
      <c r="A49" s="65" t="s">
        <v>78</v>
      </c>
      <c r="B49" s="66"/>
      <c r="C49" s="60"/>
      <c r="D49" s="60"/>
      <c r="E49" s="60"/>
      <c r="F49" s="60"/>
      <c r="G49" s="60"/>
      <c r="H49" s="100"/>
      <c r="I49" s="100"/>
      <c r="J49" s="100"/>
      <c r="K49" s="101"/>
      <c r="L49" s="100">
        <f>L26+L31+L32+L33+L40+L48</f>
        <v>0</v>
      </c>
      <c r="M49" s="101"/>
      <c r="N49" s="79"/>
      <c r="O49" s="26"/>
      <c r="P49" s="27"/>
      <c r="R49" s="39"/>
    </row>
    <row r="50" spans="1:18">
      <c r="A50" s="57" t="s">
        <v>79</v>
      </c>
      <c r="B50" s="58"/>
      <c r="C50" s="26"/>
      <c r="D50" s="26"/>
      <c r="E50" s="26"/>
      <c r="F50" s="26"/>
      <c r="G50" s="26"/>
      <c r="H50" s="114"/>
      <c r="I50" s="114"/>
      <c r="J50" s="114"/>
      <c r="K50" s="115"/>
      <c r="L50" s="116"/>
      <c r="M50" s="117"/>
      <c r="N50" s="118"/>
      <c r="O50" s="26"/>
      <c r="P50" s="27"/>
      <c r="R50" s="39"/>
    </row>
    <row r="51" spans="1:18">
      <c r="A51" s="57"/>
      <c r="B51" s="58"/>
      <c r="C51" s="26"/>
      <c r="D51" s="145">
        <f>R3</f>
        <v>0.48</v>
      </c>
      <c r="E51" s="146" t="s">
        <v>80</v>
      </c>
      <c r="F51" s="26"/>
      <c r="G51" s="26"/>
      <c r="H51" s="114"/>
      <c r="I51" s="114"/>
      <c r="J51" s="114"/>
      <c r="K51" s="115"/>
      <c r="L51" s="116"/>
      <c r="M51" s="117"/>
      <c r="N51" s="118"/>
      <c r="O51" s="26"/>
      <c r="P51" s="27"/>
      <c r="R51" s="39"/>
    </row>
    <row r="52" spans="1:18">
      <c r="A52" s="57"/>
      <c r="B52" s="58"/>
      <c r="C52" s="26"/>
      <c r="D52" s="145">
        <f>S3</f>
        <v>0</v>
      </c>
      <c r="E52" s="146" t="s">
        <v>81</v>
      </c>
      <c r="F52" s="121"/>
      <c r="G52" s="26"/>
      <c r="H52" s="114"/>
      <c r="I52" s="114"/>
      <c r="J52" s="114"/>
      <c r="K52" s="141"/>
      <c r="L52" s="96"/>
      <c r="M52" s="96"/>
      <c r="N52" s="142"/>
      <c r="O52" s="26"/>
      <c r="P52" s="27"/>
      <c r="R52" s="39"/>
    </row>
    <row r="53" spans="1:18">
      <c r="A53" s="65"/>
      <c r="B53" s="84" t="s">
        <v>82</v>
      </c>
      <c r="C53" s="143"/>
      <c r="D53" s="60"/>
      <c r="E53" s="60"/>
      <c r="F53" s="60"/>
      <c r="G53" s="60"/>
      <c r="H53" s="100"/>
      <c r="I53" s="100"/>
      <c r="J53" s="100"/>
      <c r="K53" s="101"/>
      <c r="L53" s="100">
        <f>ROUND(D51*(L49-L31-L40-L46),0)</f>
        <v>0</v>
      </c>
      <c r="M53" s="101"/>
      <c r="N53" s="79"/>
      <c r="O53" s="26"/>
      <c r="P53" s="27"/>
      <c r="R53" s="39"/>
    </row>
    <row r="54" spans="1:18">
      <c r="A54" s="65" t="s">
        <v>83</v>
      </c>
      <c r="B54" s="66"/>
      <c r="C54" s="60"/>
      <c r="D54" s="60"/>
      <c r="E54" s="60"/>
      <c r="F54" s="60"/>
      <c r="G54" s="60"/>
      <c r="H54" s="100"/>
      <c r="I54" s="100"/>
      <c r="J54" s="100"/>
      <c r="K54" s="101"/>
      <c r="L54" s="100">
        <f>L49+L53</f>
        <v>0</v>
      </c>
      <c r="M54" s="101"/>
      <c r="N54" s="79"/>
      <c r="O54" s="26"/>
      <c r="P54" s="27"/>
      <c r="R54" s="39"/>
    </row>
    <row r="55" spans="1:18">
      <c r="A55" s="65" t="s">
        <v>84</v>
      </c>
      <c r="B55" s="66"/>
      <c r="C55" s="60"/>
      <c r="D55" s="60"/>
      <c r="E55" s="60"/>
      <c r="F55" s="60"/>
      <c r="G55" s="60"/>
      <c r="H55" s="100"/>
      <c r="I55" s="100"/>
      <c r="J55" s="100"/>
      <c r="K55" s="101"/>
      <c r="L55" s="78">
        <v>0</v>
      </c>
      <c r="M55" s="77"/>
      <c r="N55" s="79"/>
      <c r="O55" s="26"/>
      <c r="P55" s="27"/>
      <c r="R55" s="39"/>
    </row>
    <row r="56" spans="1:18">
      <c r="A56" s="65" t="s">
        <v>85</v>
      </c>
      <c r="B56" s="66"/>
      <c r="C56" s="60"/>
      <c r="D56" s="60"/>
      <c r="E56" s="60"/>
      <c r="F56" s="60"/>
      <c r="G56" s="60"/>
      <c r="H56" s="100"/>
      <c r="I56" s="100"/>
      <c r="J56" s="100"/>
      <c r="K56" s="101"/>
      <c r="L56" s="100">
        <f>L54-L55</f>
        <v>0</v>
      </c>
      <c r="M56" s="147"/>
      <c r="N56" s="148"/>
      <c r="O56" s="26"/>
      <c r="P56" s="27"/>
      <c r="R56" s="39"/>
    </row>
    <row r="57" spans="1:18" ht="16.5" thickBot="1">
      <c r="A57" s="65" t="s">
        <v>86</v>
      </c>
      <c r="B57" s="66"/>
      <c r="C57" s="60"/>
      <c r="D57" s="60"/>
      <c r="E57" s="60"/>
      <c r="F57" s="149">
        <v>0</v>
      </c>
      <c r="G57" s="150" t="s">
        <v>87</v>
      </c>
      <c r="H57" s="151"/>
      <c r="I57" s="151"/>
      <c r="J57" s="151"/>
      <c r="K57" s="151"/>
      <c r="L57" s="78"/>
      <c r="M57" s="152"/>
      <c r="N57" s="153"/>
      <c r="O57" s="26"/>
      <c r="P57" s="27"/>
      <c r="R57" s="39"/>
    </row>
    <row r="58" spans="1:18">
      <c r="A58" s="18" t="s">
        <v>88</v>
      </c>
      <c r="B58" s="19"/>
      <c r="C58" s="20"/>
      <c r="D58" s="20"/>
      <c r="E58" s="154"/>
      <c r="F58" s="155"/>
      <c r="G58" s="156" t="s">
        <v>89</v>
      </c>
      <c r="H58" s="157"/>
      <c r="I58" s="158"/>
      <c r="J58" s="159"/>
      <c r="K58" s="160"/>
      <c r="L58" s="158"/>
      <c r="M58" s="158"/>
      <c r="N58" s="161"/>
      <c r="O58" s="26"/>
      <c r="P58" s="27"/>
      <c r="R58" s="39"/>
    </row>
    <row r="59" spans="1:18">
      <c r="A59" s="162"/>
      <c r="B59" s="30"/>
      <c r="C59" s="32"/>
      <c r="D59" s="32"/>
      <c r="E59" s="163"/>
      <c r="F59" s="164"/>
      <c r="G59" s="165"/>
      <c r="H59" s="166"/>
      <c r="I59" s="167" t="s">
        <v>90</v>
      </c>
      <c r="J59" s="42"/>
      <c r="K59" s="42"/>
      <c r="L59" s="168"/>
      <c r="M59" s="168"/>
      <c r="N59" s="169"/>
      <c r="O59" s="26"/>
      <c r="P59" s="27"/>
      <c r="R59" s="39"/>
    </row>
    <row r="60" spans="1:18">
      <c r="A60" s="18" t="s">
        <v>91</v>
      </c>
      <c r="B60" s="19"/>
      <c r="C60" s="20"/>
      <c r="D60" s="20"/>
      <c r="E60" s="154"/>
      <c r="F60" s="155"/>
      <c r="G60" s="156" t="s">
        <v>89</v>
      </c>
      <c r="H60" s="166" t="s">
        <v>92</v>
      </c>
      <c r="I60" s="42"/>
      <c r="J60" s="170" t="s">
        <v>93</v>
      </c>
      <c r="K60" s="171"/>
      <c r="L60" s="171"/>
      <c r="M60" s="172" t="s">
        <v>94</v>
      </c>
      <c r="N60" s="173"/>
      <c r="O60" s="26"/>
      <c r="P60" s="27"/>
      <c r="R60" s="39"/>
    </row>
    <row r="61" spans="1:18" ht="16.5" thickBot="1">
      <c r="A61" s="174"/>
      <c r="B61" s="74"/>
      <c r="C61" s="75"/>
      <c r="D61" s="75"/>
      <c r="E61" s="175"/>
      <c r="F61" s="176"/>
      <c r="G61" s="177"/>
      <c r="H61" s="178"/>
      <c r="I61" s="179"/>
      <c r="J61" s="180"/>
      <c r="K61" s="179"/>
      <c r="L61" s="181"/>
      <c r="M61" s="182"/>
      <c r="N61" s="183"/>
      <c r="O61" s="26"/>
      <c r="P61" s="27"/>
      <c r="R61" s="39"/>
    </row>
    <row r="62" spans="1:18">
      <c r="A62" s="184"/>
      <c r="B62" s="184"/>
      <c r="C62" s="185"/>
      <c r="D62" s="185"/>
      <c r="E62" s="186"/>
      <c r="F62" s="186"/>
      <c r="G62" s="184"/>
      <c r="H62" s="187"/>
      <c r="I62" s="187"/>
      <c r="J62" s="187"/>
      <c r="K62" s="187"/>
      <c r="L62" s="188"/>
      <c r="M62" s="188"/>
      <c r="N62" s="189"/>
      <c r="O62" s="26"/>
      <c r="P62" s="27"/>
      <c r="R62" s="39"/>
    </row>
    <row r="63" spans="1:18" ht="16.5" thickBot="1">
      <c r="A63" s="190" t="s">
        <v>95</v>
      </c>
      <c r="E63" s="191" t="s">
        <v>96</v>
      </c>
      <c r="G63" s="112" t="s">
        <v>97</v>
      </c>
      <c r="O63" s="26"/>
      <c r="P63" s="27"/>
    </row>
    <row r="64" spans="1:18">
      <c r="D64" s="2"/>
      <c r="E64" s="2"/>
      <c r="F64" s="3" t="s">
        <v>98</v>
      </c>
      <c r="G64" s="2"/>
      <c r="I64" s="4"/>
      <c r="J64" s="5"/>
      <c r="K64" s="6"/>
      <c r="L64" s="6"/>
      <c r="M64" s="7"/>
      <c r="N64" s="8"/>
    </row>
    <row r="65" spans="1:18">
      <c r="D65" s="2"/>
      <c r="E65" s="2"/>
      <c r="F65" s="12" t="s">
        <v>3</v>
      </c>
      <c r="G65" s="2"/>
      <c r="I65" s="13"/>
      <c r="J65" s="14"/>
      <c r="K65" s="15"/>
      <c r="L65" s="14"/>
      <c r="M65" s="14"/>
      <c r="N65" s="16"/>
      <c r="Q65" s="17" t="s">
        <v>4</v>
      </c>
      <c r="R65" s="17"/>
    </row>
    <row r="66" spans="1:18">
      <c r="A66" s="18" t="s">
        <v>5</v>
      </c>
      <c r="B66" s="19"/>
      <c r="C66" s="20"/>
      <c r="D66" s="20"/>
      <c r="E66" s="20"/>
      <c r="F66" s="20"/>
      <c r="G66" s="20"/>
      <c r="H66" s="21"/>
      <c r="I66" s="22" t="s">
        <v>6</v>
      </c>
      <c r="J66" s="23"/>
      <c r="K66" s="23"/>
      <c r="L66" s="24" t="s">
        <v>7</v>
      </c>
      <c r="M66" s="24"/>
      <c r="N66" s="25"/>
      <c r="O66" s="26"/>
      <c r="P66" s="27"/>
      <c r="Q66" s="9" t="s">
        <v>8</v>
      </c>
      <c r="R66" s="28">
        <v>0.48</v>
      </c>
    </row>
    <row r="67" spans="1:18">
      <c r="A67" s="29"/>
      <c r="B67" s="30"/>
      <c r="C67" s="31" t="str">
        <f>C4</f>
        <v>Millersville University</v>
      </c>
      <c r="D67" s="31"/>
      <c r="E67" s="32"/>
      <c r="F67" s="32"/>
      <c r="G67" s="32"/>
      <c r="H67" s="26"/>
      <c r="I67" s="33"/>
      <c r="J67" s="34"/>
      <c r="K67" s="34"/>
      <c r="L67" s="35" t="s">
        <v>9</v>
      </c>
      <c r="M67" s="36"/>
      <c r="N67" s="37" t="s">
        <v>10</v>
      </c>
      <c r="O67" s="26"/>
      <c r="P67" s="27"/>
      <c r="Q67" s="38" t="s">
        <v>11</v>
      </c>
      <c r="R67" s="39">
        <v>0.03</v>
      </c>
    </row>
    <row r="68" spans="1:18">
      <c r="A68" s="18" t="s">
        <v>12</v>
      </c>
      <c r="B68" s="19"/>
      <c r="C68" s="20"/>
      <c r="D68" s="20"/>
      <c r="E68" s="20"/>
      <c r="F68" s="20"/>
      <c r="G68" s="20"/>
      <c r="H68" s="40"/>
      <c r="I68" s="41" t="s">
        <v>13</v>
      </c>
      <c r="J68" s="42"/>
      <c r="K68" s="42"/>
      <c r="L68" s="43"/>
      <c r="M68" s="44"/>
      <c r="N68" s="25"/>
      <c r="O68" s="26"/>
      <c r="P68" s="27"/>
      <c r="Q68" s="45" t="s">
        <v>14</v>
      </c>
      <c r="R68" s="39"/>
    </row>
    <row r="69" spans="1:18">
      <c r="A69" s="46"/>
      <c r="B69" s="47"/>
      <c r="C69" s="31" t="str">
        <f>C6</f>
        <v xml:space="preserve">PI Name </v>
      </c>
      <c r="D69" s="31"/>
      <c r="E69" s="31"/>
      <c r="F69" s="31"/>
      <c r="G69" s="31"/>
      <c r="H69" s="26"/>
      <c r="I69" s="48"/>
      <c r="J69" s="34"/>
      <c r="K69" s="34"/>
      <c r="L69" s="49"/>
      <c r="M69" s="50"/>
      <c r="N69" s="51"/>
      <c r="O69" s="26"/>
      <c r="P69" s="27"/>
      <c r="Q69" s="45" t="s">
        <v>16</v>
      </c>
      <c r="R69" s="39">
        <v>0.182</v>
      </c>
    </row>
    <row r="70" spans="1:18">
      <c r="A70" s="18" t="s">
        <v>17</v>
      </c>
      <c r="B70" s="19"/>
      <c r="C70" s="20"/>
      <c r="D70" s="20"/>
      <c r="E70" s="20"/>
      <c r="F70" s="20"/>
      <c r="G70" s="20"/>
      <c r="H70" s="52" t="s">
        <v>18</v>
      </c>
      <c r="I70" s="20"/>
      <c r="J70" s="20"/>
      <c r="K70" s="53" t="s">
        <v>19</v>
      </c>
      <c r="L70" s="54"/>
      <c r="M70" s="53" t="s">
        <v>99</v>
      </c>
      <c r="N70" s="55"/>
      <c r="O70" s="26"/>
      <c r="P70" s="27"/>
      <c r="Q70" s="45" t="s">
        <v>20</v>
      </c>
      <c r="R70" s="56">
        <v>0.16470000000000001</v>
      </c>
    </row>
    <row r="71" spans="1:18">
      <c r="A71" s="57" t="s">
        <v>100</v>
      </c>
      <c r="B71" s="57"/>
      <c r="C71" s="26"/>
      <c r="D71" s="26"/>
      <c r="E71" s="26"/>
      <c r="F71" s="26"/>
      <c r="G71" s="26"/>
      <c r="H71" s="59" t="s">
        <v>22</v>
      </c>
      <c r="I71" s="60"/>
      <c r="J71" s="60"/>
      <c r="K71" s="61" t="s">
        <v>23</v>
      </c>
      <c r="L71" s="62"/>
      <c r="M71" s="61"/>
      <c r="N71" s="63"/>
      <c r="O71" s="26"/>
      <c r="P71" s="27"/>
      <c r="Q71" s="17" t="s">
        <v>24</v>
      </c>
      <c r="R71" s="64">
        <v>0.09</v>
      </c>
    </row>
    <row r="72" spans="1:18">
      <c r="A72" s="65"/>
      <c r="B72" s="66"/>
      <c r="C72" s="60"/>
      <c r="D72" s="60"/>
      <c r="E72" s="60"/>
      <c r="F72" s="60"/>
      <c r="G72" s="60"/>
      <c r="H72" s="67" t="s">
        <v>25</v>
      </c>
      <c r="I72" s="67" t="s">
        <v>26</v>
      </c>
      <c r="J72" s="67" t="s">
        <v>27</v>
      </c>
      <c r="K72" s="68" t="s">
        <v>28</v>
      </c>
      <c r="L72" s="69"/>
      <c r="M72" s="68"/>
      <c r="N72" s="70"/>
      <c r="O72" s="26"/>
      <c r="P72" s="27"/>
      <c r="Q72" s="71"/>
      <c r="R72" s="72" t="s">
        <v>29</v>
      </c>
    </row>
    <row r="73" spans="1:18">
      <c r="A73" s="73" t="s">
        <v>30</v>
      </c>
      <c r="B73" s="74"/>
      <c r="C73" s="75" t="str">
        <f>C10</f>
        <v>XXX</v>
      </c>
      <c r="D73" s="75"/>
      <c r="E73" s="75"/>
      <c r="F73" s="75"/>
      <c r="G73" s="75"/>
      <c r="H73" s="98">
        <f>H10*S73</f>
        <v>0</v>
      </c>
      <c r="I73" s="98">
        <f>I10*S73</f>
        <v>0</v>
      </c>
      <c r="J73" s="194">
        <f>J10*S73</f>
        <v>0</v>
      </c>
      <c r="K73" s="77"/>
      <c r="L73" s="78">
        <f t="shared" ref="L73:L78" si="0">ROUND(L10*(1+Q75)*S73,0)</f>
        <v>0</v>
      </c>
      <c r="M73" s="77"/>
      <c r="N73" s="79"/>
      <c r="O73" s="26"/>
      <c r="P73" s="27"/>
      <c r="Q73" s="80"/>
      <c r="R73" s="56">
        <v>0.182</v>
      </c>
    </row>
    <row r="74" spans="1:18">
      <c r="A74" s="73" t="s">
        <v>32</v>
      </c>
      <c r="B74" s="74"/>
      <c r="C74" s="75"/>
      <c r="D74" s="75"/>
      <c r="E74" s="75"/>
      <c r="F74" s="75"/>
      <c r="G74" s="75"/>
      <c r="H74" s="98"/>
      <c r="I74" s="98"/>
      <c r="J74" s="98"/>
      <c r="K74" s="77"/>
      <c r="L74" s="78">
        <f t="shared" si="0"/>
        <v>0</v>
      </c>
      <c r="M74" s="77"/>
      <c r="N74" s="79"/>
      <c r="O74" s="26"/>
      <c r="P74" s="27"/>
      <c r="Q74" s="80"/>
      <c r="R74" s="56">
        <v>0.182</v>
      </c>
    </row>
    <row r="75" spans="1:18">
      <c r="A75" s="73" t="s">
        <v>33</v>
      </c>
      <c r="B75" s="74"/>
      <c r="C75" s="75"/>
      <c r="D75" s="75"/>
      <c r="E75" s="75"/>
      <c r="F75" s="75"/>
      <c r="G75" s="75"/>
      <c r="H75" s="98"/>
      <c r="I75" s="98"/>
      <c r="J75" s="98"/>
      <c r="K75" s="77"/>
      <c r="L75" s="78">
        <f t="shared" si="0"/>
        <v>0</v>
      </c>
      <c r="M75" s="77"/>
      <c r="N75" s="79"/>
      <c r="O75" s="26"/>
      <c r="P75" s="27"/>
      <c r="Q75" s="80"/>
      <c r="R75" s="56">
        <v>0.182</v>
      </c>
    </row>
    <row r="76" spans="1:18">
      <c r="A76" s="73" t="s">
        <v>34</v>
      </c>
      <c r="B76" s="74"/>
      <c r="C76" s="75"/>
      <c r="D76" s="75"/>
      <c r="E76" s="75"/>
      <c r="F76" s="75"/>
      <c r="G76" s="75"/>
      <c r="H76" s="98"/>
      <c r="I76" s="98"/>
      <c r="J76" s="98"/>
      <c r="K76" s="77"/>
      <c r="L76" s="78">
        <f t="shared" si="0"/>
        <v>0</v>
      </c>
      <c r="M76" s="77"/>
      <c r="N76" s="79"/>
      <c r="O76" s="26"/>
      <c r="P76" s="27"/>
      <c r="Q76" s="80"/>
      <c r="R76" s="56">
        <v>0.182</v>
      </c>
    </row>
    <row r="77" spans="1:18">
      <c r="A77" s="73" t="s">
        <v>35</v>
      </c>
      <c r="B77" s="81"/>
      <c r="C77" s="82"/>
      <c r="D77" s="83"/>
      <c r="E77" s="60"/>
      <c r="F77" s="60"/>
      <c r="G77" s="60"/>
      <c r="H77" s="98"/>
      <c r="I77" s="98"/>
      <c r="J77" s="98"/>
      <c r="K77" s="77"/>
      <c r="L77" s="78">
        <f t="shared" si="0"/>
        <v>0</v>
      </c>
      <c r="M77" s="77"/>
      <c r="N77" s="79"/>
      <c r="O77" s="26"/>
      <c r="P77" s="27"/>
      <c r="Q77" s="80"/>
      <c r="R77" s="56">
        <v>0.182</v>
      </c>
    </row>
    <row r="78" spans="1:18">
      <c r="A78" s="65" t="s">
        <v>36</v>
      </c>
      <c r="B78" s="81"/>
      <c r="C78" s="84" t="s">
        <v>37</v>
      </c>
      <c r="D78" s="85"/>
      <c r="E78" s="60"/>
      <c r="F78" s="60"/>
      <c r="G78" s="60"/>
      <c r="H78" s="195" t="s">
        <v>38</v>
      </c>
      <c r="I78" s="195" t="s">
        <v>38</v>
      </c>
      <c r="J78" s="195" t="s">
        <v>38</v>
      </c>
      <c r="K78" s="87"/>
      <c r="L78" s="78">
        <f t="shared" si="0"/>
        <v>0</v>
      </c>
      <c r="M78" s="89"/>
      <c r="N78" s="90"/>
      <c r="O78" s="26"/>
      <c r="P78" s="27"/>
      <c r="Q78" s="80"/>
      <c r="R78" s="56">
        <v>0.182</v>
      </c>
    </row>
    <row r="79" spans="1:18">
      <c r="A79" s="65" t="s">
        <v>39</v>
      </c>
      <c r="B79" s="91">
        <f>COUNTA(C73:C77)+B78</f>
        <v>1</v>
      </c>
      <c r="C79" s="84" t="s">
        <v>40</v>
      </c>
      <c r="D79" s="85"/>
      <c r="E79" s="60"/>
      <c r="F79" s="60"/>
      <c r="G79" s="60"/>
      <c r="H79" s="195" t="s">
        <v>38</v>
      </c>
      <c r="I79" s="195" t="s">
        <v>38</v>
      </c>
      <c r="J79" s="195" t="s">
        <v>38</v>
      </c>
      <c r="K79" s="87"/>
      <c r="L79" s="90">
        <f>SUM(L73:L78)</f>
        <v>0</v>
      </c>
      <c r="M79" s="89"/>
      <c r="N79" s="90"/>
      <c r="O79" s="26"/>
      <c r="P79" s="27"/>
      <c r="Q79" s="80"/>
      <c r="R79" s="92"/>
    </row>
    <row r="80" spans="1:18">
      <c r="A80" s="65" t="s">
        <v>41</v>
      </c>
      <c r="B80" s="74"/>
      <c r="C80" s="84"/>
      <c r="D80" s="85"/>
      <c r="E80" s="60"/>
      <c r="F80" s="60"/>
      <c r="G80" s="60"/>
      <c r="H80" s="196"/>
      <c r="I80" s="95"/>
      <c r="J80" s="95"/>
      <c r="K80" s="95"/>
      <c r="L80" s="95"/>
      <c r="M80" s="96"/>
      <c r="N80" s="97"/>
      <c r="O80" s="26"/>
      <c r="P80" s="27"/>
      <c r="Q80" s="80"/>
      <c r="R80" s="92"/>
    </row>
    <row r="81" spans="1:18">
      <c r="A81" s="65" t="s">
        <v>42</v>
      </c>
      <c r="B81" s="81"/>
      <c r="C81" s="82" t="s">
        <v>43</v>
      </c>
      <c r="D81" s="83"/>
      <c r="E81" s="60"/>
      <c r="F81" s="60"/>
      <c r="G81" s="60"/>
      <c r="H81" s="98"/>
      <c r="I81" s="194"/>
      <c r="J81" s="98"/>
      <c r="K81" s="99"/>
      <c r="L81" s="78">
        <f t="shared" ref="L81:L86" si="1">ROUND(L18*(1+Q83)*S81,0)</f>
        <v>0</v>
      </c>
      <c r="M81" s="99"/>
      <c r="N81" s="90"/>
      <c r="O81" s="26"/>
      <c r="P81" s="27"/>
      <c r="Q81" s="80"/>
      <c r="R81" s="92">
        <v>0.37619999999999998</v>
      </c>
    </row>
    <row r="82" spans="1:18">
      <c r="A82" s="65" t="s">
        <v>44</v>
      </c>
      <c r="B82" s="81"/>
      <c r="C82" s="82" t="s">
        <v>45</v>
      </c>
      <c r="D82" s="83"/>
      <c r="E82" s="60"/>
      <c r="F82" s="60"/>
      <c r="G82" s="60"/>
      <c r="H82" s="98"/>
      <c r="I82" s="194"/>
      <c r="J82" s="98"/>
      <c r="K82" s="99"/>
      <c r="L82" s="78">
        <f t="shared" si="1"/>
        <v>0</v>
      </c>
      <c r="M82" s="99"/>
      <c r="N82" s="90"/>
      <c r="O82" s="26"/>
      <c r="P82" s="27"/>
      <c r="Q82" s="80"/>
      <c r="R82" s="92">
        <v>0.37619999999999998</v>
      </c>
    </row>
    <row r="83" spans="1:18">
      <c r="A83" s="65" t="s">
        <v>46</v>
      </c>
      <c r="B83" s="81"/>
      <c r="C83" s="82" t="s">
        <v>47</v>
      </c>
      <c r="D83" s="83"/>
      <c r="E83" s="60"/>
      <c r="F83" s="60"/>
      <c r="G83" s="60"/>
      <c r="H83" s="100"/>
      <c r="I83" s="100"/>
      <c r="J83" s="100"/>
      <c r="K83" s="101"/>
      <c r="L83" s="78">
        <f t="shared" si="1"/>
        <v>0</v>
      </c>
      <c r="M83" s="77"/>
      <c r="N83" s="79"/>
      <c r="O83" s="26"/>
      <c r="P83" s="27"/>
      <c r="Q83" s="80"/>
      <c r="R83" s="92">
        <f>R71</f>
        <v>0.09</v>
      </c>
    </row>
    <row r="84" spans="1:18">
      <c r="A84" s="65" t="s">
        <v>48</v>
      </c>
      <c r="B84" s="81"/>
      <c r="C84" s="82" t="s">
        <v>49</v>
      </c>
      <c r="D84" s="83"/>
      <c r="E84" s="60"/>
      <c r="F84" s="60"/>
      <c r="G84" s="60"/>
      <c r="H84" s="100"/>
      <c r="I84" s="100"/>
      <c r="J84" s="100"/>
      <c r="K84" s="101"/>
      <c r="L84" s="78">
        <f t="shared" si="1"/>
        <v>0</v>
      </c>
      <c r="M84" s="77"/>
      <c r="N84" s="79"/>
      <c r="O84" s="26"/>
      <c r="P84" s="27"/>
      <c r="Q84" s="80"/>
      <c r="R84" s="92">
        <f>R71</f>
        <v>0.09</v>
      </c>
    </row>
    <row r="85" spans="1:18">
      <c r="A85" s="65" t="s">
        <v>50</v>
      </c>
      <c r="B85" s="81"/>
      <c r="C85" s="82" t="s">
        <v>51</v>
      </c>
      <c r="D85" s="103"/>
      <c r="E85" s="26"/>
      <c r="F85" s="60"/>
      <c r="G85" s="60"/>
      <c r="H85" s="100"/>
      <c r="I85" s="100"/>
      <c r="J85" s="100"/>
      <c r="K85" s="101"/>
      <c r="L85" s="78">
        <f t="shared" si="1"/>
        <v>0</v>
      </c>
      <c r="M85" s="77"/>
      <c r="N85" s="79"/>
      <c r="O85" s="26"/>
      <c r="P85" s="27"/>
      <c r="Q85" s="80"/>
      <c r="R85" s="92">
        <v>0.37619999999999998</v>
      </c>
    </row>
    <row r="86" spans="1:18">
      <c r="A86" s="104" t="s">
        <v>36</v>
      </c>
      <c r="B86" s="105"/>
      <c r="C86" s="106" t="s">
        <v>52</v>
      </c>
      <c r="D86" s="107"/>
      <c r="E86" s="108"/>
      <c r="F86" s="109"/>
      <c r="G86" s="109"/>
      <c r="H86" s="78"/>
      <c r="I86" s="78"/>
      <c r="J86" s="78"/>
      <c r="K86" s="77"/>
      <c r="L86" s="78">
        <f t="shared" si="1"/>
        <v>0</v>
      </c>
      <c r="M86" s="77"/>
      <c r="N86" s="79"/>
      <c r="O86" s="26"/>
      <c r="P86" s="27"/>
      <c r="Q86" s="80"/>
      <c r="R86" s="92">
        <v>0.37619999999999998</v>
      </c>
    </row>
    <row r="87" spans="1:18">
      <c r="A87" s="65"/>
      <c r="B87" s="66"/>
      <c r="C87" s="84" t="s">
        <v>53</v>
      </c>
      <c r="D87" s="85"/>
      <c r="E87" s="60"/>
      <c r="F87" s="60"/>
      <c r="G87" s="60"/>
      <c r="H87" s="100"/>
      <c r="I87" s="100"/>
      <c r="J87" s="100"/>
      <c r="K87" s="101"/>
      <c r="L87" s="100">
        <f>L79+SUM(L81:L86)</f>
        <v>0</v>
      </c>
      <c r="M87" s="77"/>
      <c r="N87" s="79"/>
      <c r="O87" s="26"/>
      <c r="P87" s="27"/>
      <c r="Q87" s="80">
        <f>R67</f>
        <v>0.03</v>
      </c>
      <c r="R87" s="92">
        <f>R69</f>
        <v>0.182</v>
      </c>
    </row>
    <row r="88" spans="1:18">
      <c r="A88" s="65" t="s">
        <v>54</v>
      </c>
      <c r="B88" s="66"/>
      <c r="C88" s="84"/>
      <c r="D88" s="85"/>
      <c r="E88" s="60"/>
      <c r="F88" s="110"/>
      <c r="G88" s="60"/>
      <c r="H88" s="100"/>
      <c r="I88" s="100"/>
      <c r="J88" s="100"/>
      <c r="K88" s="101"/>
      <c r="L88" s="100">
        <f>ROUND(L73*R75+L74*R76+L75*R77+L76*R78+L77*R79+L78*R80+L81*R83+L82*R84+L83*R85+L84*R86+L85*R87+L86*R88,0)</f>
        <v>0</v>
      </c>
      <c r="M88" s="77"/>
      <c r="N88" s="79"/>
      <c r="O88" s="26"/>
      <c r="P88" s="27"/>
      <c r="Q88" s="80">
        <f>R67</f>
        <v>0.03</v>
      </c>
      <c r="R88" s="92">
        <f>R69</f>
        <v>0.182</v>
      </c>
    </row>
    <row r="89" spans="1:18">
      <c r="A89" s="65"/>
      <c r="B89" s="66"/>
      <c r="C89" s="84" t="s">
        <v>55</v>
      </c>
      <c r="D89" s="85"/>
      <c r="E89" s="60"/>
      <c r="F89" s="60"/>
      <c r="G89" s="60"/>
      <c r="H89" s="100"/>
      <c r="I89" s="100"/>
      <c r="J89" s="100"/>
      <c r="K89" s="101"/>
      <c r="L89" s="100">
        <f>L87+L88</f>
        <v>0</v>
      </c>
      <c r="M89" s="77"/>
      <c r="N89" s="79"/>
      <c r="O89" s="26"/>
      <c r="P89" s="27"/>
      <c r="R89" s="39"/>
    </row>
    <row r="90" spans="1:18">
      <c r="A90" s="57" t="s">
        <v>56</v>
      </c>
      <c r="B90" s="58"/>
      <c r="C90" s="112"/>
      <c r="D90" s="113"/>
      <c r="E90" s="26"/>
      <c r="F90" s="26"/>
      <c r="G90" s="26"/>
      <c r="H90" s="114"/>
      <c r="I90" s="114"/>
      <c r="J90" s="114"/>
      <c r="K90" s="115"/>
      <c r="L90" s="116"/>
      <c r="M90" s="117"/>
      <c r="N90" s="118"/>
      <c r="O90" s="26"/>
      <c r="P90" s="27"/>
      <c r="R90" s="39"/>
    </row>
    <row r="91" spans="1:18">
      <c r="A91" s="119"/>
      <c r="B91" s="30" t="s">
        <v>57</v>
      </c>
      <c r="C91" s="32"/>
      <c r="D91" s="32"/>
      <c r="E91" s="32"/>
      <c r="F91" s="32"/>
      <c r="G91" s="120">
        <v>0</v>
      </c>
      <c r="H91" s="121"/>
      <c r="I91" s="114"/>
      <c r="J91" s="121"/>
      <c r="K91" s="122"/>
      <c r="L91" s="116"/>
      <c r="M91" s="117"/>
      <c r="N91" s="118"/>
      <c r="O91" s="26"/>
      <c r="P91" s="27"/>
      <c r="R91" s="39"/>
    </row>
    <row r="92" spans="1:18">
      <c r="A92" s="119"/>
      <c r="B92" s="30" t="s">
        <v>57</v>
      </c>
      <c r="C92" s="32"/>
      <c r="D92" s="32"/>
      <c r="E92" s="32"/>
      <c r="F92" s="32"/>
      <c r="G92" s="120">
        <v>0</v>
      </c>
      <c r="H92" s="121"/>
      <c r="I92" s="114"/>
      <c r="J92" s="121"/>
      <c r="K92" s="122"/>
      <c r="L92" s="116"/>
      <c r="M92" s="117"/>
      <c r="N92" s="118"/>
      <c r="O92" s="26"/>
      <c r="P92" s="27"/>
      <c r="R92" s="39"/>
    </row>
    <row r="93" spans="1:18">
      <c r="A93" s="119"/>
      <c r="B93" s="30" t="s">
        <v>57</v>
      </c>
      <c r="C93" s="32"/>
      <c r="D93" s="32"/>
      <c r="E93" s="32"/>
      <c r="F93" s="32"/>
      <c r="G93" s="120">
        <v>0</v>
      </c>
      <c r="H93" s="121"/>
      <c r="I93" s="114"/>
      <c r="J93" s="121"/>
      <c r="K93" s="122"/>
      <c r="L93" s="116"/>
      <c r="M93" s="117"/>
      <c r="N93" s="118"/>
      <c r="O93" s="26"/>
      <c r="P93" s="27"/>
      <c r="R93" s="39"/>
    </row>
    <row r="94" spans="1:18">
      <c r="A94" s="57"/>
      <c r="B94" s="58"/>
      <c r="C94" s="112" t="s">
        <v>58</v>
      </c>
      <c r="D94" s="26"/>
      <c r="E94" s="26"/>
      <c r="F94" s="26"/>
      <c r="G94" s="121"/>
      <c r="H94" s="123"/>
      <c r="I94" s="123"/>
      <c r="J94" s="123"/>
      <c r="K94" s="124"/>
      <c r="L94" s="125">
        <f>SUM(G91:G93)</f>
        <v>0</v>
      </c>
      <c r="M94" s="126"/>
      <c r="N94" s="127"/>
      <c r="O94" s="26"/>
      <c r="P94" s="27"/>
      <c r="Q94"/>
      <c r="R94" s="39"/>
    </row>
    <row r="95" spans="1:18">
      <c r="A95" s="104" t="s">
        <v>59</v>
      </c>
      <c r="B95" s="128"/>
      <c r="C95" s="129"/>
      <c r="D95" s="130" t="s">
        <v>60</v>
      </c>
      <c r="E95" s="129"/>
      <c r="F95" s="129"/>
      <c r="G95" s="129"/>
      <c r="H95" s="131"/>
      <c r="I95" s="131"/>
      <c r="J95" s="131"/>
      <c r="K95" s="89"/>
      <c r="L95" s="132">
        <f>L32*(1+Q95)*S95</f>
        <v>0</v>
      </c>
      <c r="M95" s="89"/>
      <c r="N95" s="90"/>
      <c r="O95" s="26"/>
      <c r="P95" s="27"/>
      <c r="Q95" s="45">
        <f>R67</f>
        <v>0.03</v>
      </c>
      <c r="R95" s="39" t="s">
        <v>104</v>
      </c>
    </row>
    <row r="96" spans="1:18">
      <c r="A96" s="104"/>
      <c r="B96" s="128"/>
      <c r="C96" s="129"/>
      <c r="D96" s="84" t="s">
        <v>61</v>
      </c>
      <c r="E96" s="60"/>
      <c r="F96" s="60"/>
      <c r="G96" s="60"/>
      <c r="H96" s="100"/>
      <c r="I96" s="100"/>
      <c r="J96" s="100"/>
      <c r="K96" s="77"/>
      <c r="L96" s="132">
        <f>L33*(1+Q96)*S96</f>
        <v>0</v>
      </c>
      <c r="M96" s="101"/>
      <c r="N96" s="79"/>
      <c r="O96" s="26"/>
      <c r="P96" s="27"/>
      <c r="Q96" s="45">
        <f>R67</f>
        <v>0.03</v>
      </c>
      <c r="R96" s="39" t="s">
        <v>104</v>
      </c>
    </row>
    <row r="97" spans="1:18">
      <c r="A97" s="57"/>
      <c r="B97" s="133"/>
      <c r="C97" s="121"/>
      <c r="D97" s="121"/>
      <c r="E97" s="32"/>
      <c r="F97" s="32"/>
      <c r="G97" s="32"/>
      <c r="H97" s="114"/>
      <c r="I97" s="114"/>
      <c r="J97" s="114"/>
      <c r="K97" s="115"/>
      <c r="L97" s="116"/>
      <c r="M97" s="117"/>
      <c r="N97" s="118"/>
      <c r="O97" s="26"/>
      <c r="P97" s="27"/>
      <c r="R97" s="39"/>
    </row>
    <row r="98" spans="1:18">
      <c r="A98" s="18" t="s">
        <v>62</v>
      </c>
      <c r="B98" s="19"/>
      <c r="C98" s="20"/>
      <c r="D98" s="20"/>
      <c r="E98" s="20"/>
      <c r="F98" s="20"/>
      <c r="G98" s="20"/>
      <c r="H98" s="125"/>
      <c r="I98" s="125"/>
      <c r="J98" s="125"/>
      <c r="K98" s="115"/>
      <c r="L98" s="116"/>
      <c r="M98" s="117"/>
      <c r="N98" s="118"/>
      <c r="O98" s="26"/>
      <c r="P98" s="27"/>
      <c r="R98" s="39"/>
    </row>
    <row r="99" spans="1:18">
      <c r="A99" s="57"/>
      <c r="B99" s="112" t="s">
        <v>63</v>
      </c>
      <c r="C99" s="112"/>
      <c r="D99" s="134" t="s">
        <v>64</v>
      </c>
      <c r="E99" s="135"/>
      <c r="F99" s="26"/>
      <c r="G99" s="136"/>
      <c r="H99" s="137"/>
      <c r="I99" s="121"/>
      <c r="J99" s="121"/>
      <c r="K99" s="122"/>
      <c r="L99" s="116"/>
      <c r="M99" s="117"/>
      <c r="N99" s="118"/>
      <c r="O99" s="26"/>
      <c r="P99" s="27"/>
      <c r="R99" s="39"/>
    </row>
    <row r="100" spans="1:18">
      <c r="A100" s="57"/>
      <c r="B100" s="112" t="s">
        <v>65</v>
      </c>
      <c r="C100" s="112"/>
      <c r="D100" s="112"/>
      <c r="E100" s="135"/>
      <c r="F100" s="26"/>
      <c r="G100" s="136"/>
      <c r="H100" s="137"/>
      <c r="I100" s="121"/>
      <c r="J100" s="121"/>
      <c r="K100" s="122"/>
      <c r="L100" s="116"/>
      <c r="M100" s="117"/>
      <c r="N100" s="118"/>
      <c r="O100" s="26"/>
      <c r="P100" s="27"/>
      <c r="R100" s="39"/>
    </row>
    <row r="101" spans="1:18">
      <c r="A101" s="57"/>
      <c r="B101" s="112" t="s">
        <v>66</v>
      </c>
      <c r="C101" s="112"/>
      <c r="D101" s="112"/>
      <c r="E101" s="135"/>
      <c r="F101" s="26"/>
      <c r="G101" s="136"/>
      <c r="H101" s="137"/>
      <c r="I101" s="121"/>
      <c r="J101" s="121"/>
      <c r="K101" s="122"/>
      <c r="L101" s="116"/>
      <c r="M101" s="117"/>
      <c r="N101" s="118"/>
      <c r="O101" s="26"/>
      <c r="P101" s="27"/>
      <c r="R101" s="39"/>
    </row>
    <row r="102" spans="1:18">
      <c r="A102" s="57"/>
      <c r="B102" s="84" t="s">
        <v>67</v>
      </c>
      <c r="C102" s="84"/>
      <c r="D102" s="112"/>
      <c r="E102" s="135"/>
      <c r="F102" s="26"/>
      <c r="G102" s="135"/>
      <c r="H102" s="138"/>
      <c r="I102" s="121"/>
      <c r="J102" s="121"/>
      <c r="K102" s="122"/>
      <c r="L102" s="116"/>
      <c r="M102" s="117"/>
      <c r="N102" s="118"/>
      <c r="O102" s="26"/>
      <c r="P102" s="27"/>
      <c r="R102" s="39"/>
    </row>
    <row r="103" spans="1:18">
      <c r="A103" s="139"/>
      <c r="B103" s="82"/>
      <c r="C103" s="60"/>
      <c r="D103" s="130" t="s">
        <v>68</v>
      </c>
      <c r="E103" s="129"/>
      <c r="F103" s="128">
        <v>0</v>
      </c>
      <c r="G103" s="130" t="s">
        <v>69</v>
      </c>
      <c r="H103" s="140"/>
      <c r="I103" s="140"/>
      <c r="J103" s="140"/>
      <c r="K103" s="87"/>
      <c r="L103" s="131">
        <f>SUM(E99:E102)*S103</f>
        <v>0</v>
      </c>
      <c r="M103" s="89"/>
      <c r="N103" s="90"/>
      <c r="O103" s="26"/>
      <c r="P103" s="27"/>
      <c r="R103" s="39"/>
    </row>
    <row r="104" spans="1:18">
      <c r="A104" s="65" t="s">
        <v>70</v>
      </c>
      <c r="B104" s="66"/>
      <c r="C104" s="60"/>
      <c r="D104" s="60"/>
      <c r="E104" s="60"/>
      <c r="F104" s="60"/>
      <c r="G104" s="60"/>
      <c r="H104" s="100"/>
      <c r="I104" s="100"/>
      <c r="J104" s="100"/>
      <c r="K104" s="141"/>
      <c r="L104" s="96"/>
      <c r="M104" s="96"/>
      <c r="N104" s="142"/>
      <c r="O104" s="26"/>
      <c r="P104" s="27"/>
      <c r="R104" s="39"/>
    </row>
    <row r="105" spans="1:18">
      <c r="A105" s="65"/>
      <c r="B105" s="84" t="s">
        <v>71</v>
      </c>
      <c r="C105" s="84"/>
      <c r="D105" s="60"/>
      <c r="E105" s="60"/>
      <c r="F105" s="60"/>
      <c r="G105" s="60"/>
      <c r="H105" s="100"/>
      <c r="I105" s="100"/>
      <c r="J105" s="100"/>
      <c r="K105" s="101"/>
      <c r="L105" s="78">
        <f t="shared" ref="L105:L110" si="2">L42*(1+Q105)*S105</f>
        <v>0</v>
      </c>
      <c r="M105" s="77"/>
      <c r="N105" s="79"/>
      <c r="O105" s="26"/>
      <c r="P105" s="27"/>
      <c r="Q105" s="45">
        <f>R67</f>
        <v>0.03</v>
      </c>
      <c r="R105" s="39" t="s">
        <v>104</v>
      </c>
    </row>
    <row r="106" spans="1:18">
      <c r="A106" s="65"/>
      <c r="B106" s="84" t="s">
        <v>72</v>
      </c>
      <c r="C106" s="84"/>
      <c r="D106" s="60"/>
      <c r="E106" s="60"/>
      <c r="F106" s="60"/>
      <c r="G106" s="60"/>
      <c r="H106" s="100"/>
      <c r="I106" s="100"/>
      <c r="J106" s="100"/>
      <c r="K106" s="101"/>
      <c r="L106" s="78">
        <f t="shared" si="2"/>
        <v>0</v>
      </c>
      <c r="M106" s="77"/>
      <c r="N106" s="79"/>
      <c r="O106" s="26"/>
      <c r="P106" s="27"/>
      <c r="Q106" s="45">
        <f>R67</f>
        <v>0.03</v>
      </c>
      <c r="R106" s="39" t="s">
        <v>104</v>
      </c>
    </row>
    <row r="107" spans="1:18">
      <c r="A107" s="65"/>
      <c r="B107" s="84" t="s">
        <v>73</v>
      </c>
      <c r="C107" s="84"/>
      <c r="D107" s="60"/>
      <c r="E107" s="60"/>
      <c r="F107" s="60"/>
      <c r="G107" s="60"/>
      <c r="H107" s="100"/>
      <c r="I107" s="100"/>
      <c r="J107" s="100"/>
      <c r="K107" s="101"/>
      <c r="L107" s="78">
        <f t="shared" si="2"/>
        <v>0</v>
      </c>
      <c r="M107" s="77"/>
      <c r="N107" s="79"/>
      <c r="O107" s="26"/>
      <c r="P107" s="27"/>
      <c r="R107" s="39"/>
    </row>
    <row r="108" spans="1:18">
      <c r="A108" s="65"/>
      <c r="B108" s="84" t="s">
        <v>74</v>
      </c>
      <c r="C108" s="84"/>
      <c r="D108" s="60"/>
      <c r="E108" s="60"/>
      <c r="F108" s="60"/>
      <c r="G108" s="60"/>
      <c r="H108" s="100"/>
      <c r="I108" s="100"/>
      <c r="J108" s="100"/>
      <c r="K108" s="101"/>
      <c r="L108" s="78">
        <f t="shared" si="2"/>
        <v>0</v>
      </c>
      <c r="M108" s="77"/>
      <c r="N108" s="79"/>
      <c r="O108" s="26"/>
      <c r="P108" s="27"/>
      <c r="R108" s="39"/>
    </row>
    <row r="109" spans="1:18">
      <c r="A109" s="65"/>
      <c r="B109" s="84" t="s">
        <v>75</v>
      </c>
      <c r="C109" s="84"/>
      <c r="D109" s="60"/>
      <c r="E109" s="60"/>
      <c r="F109" s="60"/>
      <c r="G109" s="60"/>
      <c r="H109" s="100"/>
      <c r="I109" s="100"/>
      <c r="J109" s="100"/>
      <c r="K109" s="101"/>
      <c r="L109" s="78">
        <f t="shared" si="2"/>
        <v>0</v>
      </c>
      <c r="M109" s="77"/>
      <c r="N109" s="79"/>
      <c r="O109" s="26"/>
      <c r="P109" s="27"/>
      <c r="R109" s="39"/>
    </row>
    <row r="110" spans="1:18">
      <c r="A110" s="65"/>
      <c r="B110" s="84" t="s">
        <v>76</v>
      </c>
      <c r="C110" s="84"/>
      <c r="D110" s="60"/>
      <c r="E110" s="102"/>
      <c r="F110" s="60"/>
      <c r="G110" s="60"/>
      <c r="H110" s="100"/>
      <c r="I110" s="100"/>
      <c r="J110" s="100"/>
      <c r="K110" s="101"/>
      <c r="L110" s="78">
        <f t="shared" si="2"/>
        <v>0</v>
      </c>
      <c r="M110" s="77"/>
      <c r="N110" s="79"/>
      <c r="O110" s="26"/>
      <c r="P110" s="27"/>
      <c r="R110" s="39"/>
    </row>
    <row r="111" spans="1:18">
      <c r="A111" s="65"/>
      <c r="B111" s="82"/>
      <c r="C111" s="84" t="s">
        <v>77</v>
      </c>
      <c r="D111" s="60"/>
      <c r="E111" s="143"/>
      <c r="F111" s="60"/>
      <c r="G111" s="60"/>
      <c r="H111" s="140"/>
      <c r="I111" s="140"/>
      <c r="J111" s="140"/>
      <c r="K111" s="144"/>
      <c r="L111" s="78">
        <f>SUM(L105:L110)</f>
        <v>0</v>
      </c>
      <c r="M111" s="77"/>
      <c r="N111" s="79"/>
      <c r="O111" s="26"/>
      <c r="P111" s="27"/>
      <c r="R111" s="39"/>
    </row>
    <row r="112" spans="1:18">
      <c r="A112" s="65" t="s">
        <v>78</v>
      </c>
      <c r="B112" s="66"/>
      <c r="C112" s="60"/>
      <c r="D112" s="60"/>
      <c r="E112" s="60"/>
      <c r="F112" s="60"/>
      <c r="G112" s="60"/>
      <c r="H112" s="100"/>
      <c r="I112" s="100"/>
      <c r="J112" s="100"/>
      <c r="K112" s="101"/>
      <c r="L112" s="100">
        <f>L89+L94+L95+L96+L103+L111</f>
        <v>0</v>
      </c>
      <c r="M112" s="101"/>
      <c r="N112" s="79"/>
      <c r="O112" s="26"/>
      <c r="P112" s="27"/>
      <c r="R112" s="39"/>
    </row>
    <row r="113" spans="1:18">
      <c r="A113" s="57" t="s">
        <v>79</v>
      </c>
      <c r="B113" s="58"/>
      <c r="C113" s="26"/>
      <c r="D113" s="26"/>
      <c r="E113" s="26"/>
      <c r="F113" s="26"/>
      <c r="G113" s="26"/>
      <c r="H113" s="114"/>
      <c r="I113" s="114"/>
      <c r="J113" s="114"/>
      <c r="K113" s="115"/>
      <c r="L113" s="116"/>
      <c r="M113" s="117"/>
      <c r="N113" s="118"/>
      <c r="O113" s="26"/>
      <c r="P113" s="27"/>
      <c r="R113" s="39"/>
    </row>
    <row r="114" spans="1:18">
      <c r="A114" s="57"/>
      <c r="B114" s="58"/>
      <c r="C114" s="26"/>
      <c r="D114" s="197">
        <f>R66</f>
        <v>0.48</v>
      </c>
      <c r="E114" s="146" t="str">
        <f>E51</f>
        <v>Modified Total Direct Costs (on-campus research rate)</v>
      </c>
      <c r="F114" s="26"/>
      <c r="G114" s="26"/>
      <c r="H114" s="114"/>
      <c r="I114" s="114"/>
      <c r="J114" s="114"/>
      <c r="K114" s="115"/>
      <c r="L114" s="116"/>
      <c r="M114" s="117"/>
      <c r="N114" s="118"/>
      <c r="O114" s="26"/>
      <c r="P114" s="27"/>
      <c r="R114" s="39"/>
    </row>
    <row r="115" spans="1:18">
      <c r="A115" s="57"/>
      <c r="B115" s="58"/>
      <c r="C115" s="26"/>
      <c r="D115" s="145">
        <f>D52</f>
        <v>0</v>
      </c>
      <c r="E115" s="146" t="str">
        <f>E52</f>
        <v>Modified Total Direct Costs (off-campus rate)</v>
      </c>
      <c r="F115" s="121"/>
      <c r="G115" s="26"/>
      <c r="H115" s="114"/>
      <c r="I115" s="114"/>
      <c r="J115" s="114"/>
      <c r="K115" s="141"/>
      <c r="L115" s="96"/>
      <c r="M115" s="96"/>
      <c r="N115" s="142"/>
      <c r="O115" s="26"/>
      <c r="P115" s="27"/>
      <c r="R115" s="39"/>
    </row>
    <row r="116" spans="1:18">
      <c r="A116" s="65"/>
      <c r="B116" s="84" t="s">
        <v>82</v>
      </c>
      <c r="C116" s="143"/>
      <c r="D116" s="60"/>
      <c r="E116" s="60"/>
      <c r="F116" s="60"/>
      <c r="G116" s="60"/>
      <c r="H116" s="100"/>
      <c r="I116" s="100"/>
      <c r="J116" s="100"/>
      <c r="K116" s="101"/>
      <c r="L116" s="100">
        <f>ROUND(D114*(L112-L94-L103-L109),0)</f>
        <v>0</v>
      </c>
      <c r="M116" s="101"/>
      <c r="N116" s="79"/>
      <c r="O116" s="26"/>
      <c r="P116" s="27"/>
      <c r="R116" s="39"/>
    </row>
    <row r="117" spans="1:18">
      <c r="A117" s="65" t="s">
        <v>83</v>
      </c>
      <c r="B117" s="66"/>
      <c r="C117" s="60"/>
      <c r="D117" s="60"/>
      <c r="E117" s="60"/>
      <c r="F117" s="60"/>
      <c r="G117" s="60"/>
      <c r="H117" s="100"/>
      <c r="I117" s="100"/>
      <c r="J117" s="100"/>
      <c r="K117" s="101"/>
      <c r="L117" s="100">
        <f>L112+L116</f>
        <v>0</v>
      </c>
      <c r="M117" s="101"/>
      <c r="N117" s="79"/>
      <c r="O117" s="26"/>
      <c r="P117" s="27"/>
      <c r="R117" s="39"/>
    </row>
    <row r="118" spans="1:18">
      <c r="A118" s="65" t="s">
        <v>84</v>
      </c>
      <c r="B118" s="66"/>
      <c r="C118" s="60"/>
      <c r="D118" s="60"/>
      <c r="E118" s="60"/>
      <c r="F118" s="60"/>
      <c r="G118" s="60"/>
      <c r="H118" s="100"/>
      <c r="I118" s="100"/>
      <c r="J118" s="100"/>
      <c r="K118" s="101"/>
      <c r="L118" s="78">
        <v>0</v>
      </c>
      <c r="M118" s="77"/>
      <c r="N118" s="79"/>
      <c r="O118" s="26"/>
      <c r="P118" s="27"/>
      <c r="R118" s="39"/>
    </row>
    <row r="119" spans="1:18">
      <c r="A119" s="65" t="s">
        <v>85</v>
      </c>
      <c r="B119" s="66"/>
      <c r="C119" s="60"/>
      <c r="D119" s="60"/>
      <c r="E119" s="60"/>
      <c r="F119" s="60"/>
      <c r="G119" s="60"/>
      <c r="H119" s="100"/>
      <c r="I119" s="100"/>
      <c r="J119" s="100"/>
      <c r="K119" s="101"/>
      <c r="L119" s="100">
        <f>L117-L118</f>
        <v>0</v>
      </c>
      <c r="M119" s="147"/>
      <c r="N119" s="148"/>
      <c r="O119" s="26"/>
      <c r="P119" s="27"/>
      <c r="R119" s="39"/>
    </row>
    <row r="120" spans="1:18" ht="16.5" thickBot="1">
      <c r="A120" s="65" t="s">
        <v>86</v>
      </c>
      <c r="B120" s="66"/>
      <c r="C120" s="60"/>
      <c r="D120" s="60"/>
      <c r="E120" s="60"/>
      <c r="F120" s="149">
        <v>0</v>
      </c>
      <c r="G120" s="150" t="s">
        <v>87</v>
      </c>
      <c r="H120" s="151"/>
      <c r="I120" s="151"/>
      <c r="J120" s="151"/>
      <c r="K120" s="151"/>
      <c r="L120" s="78"/>
      <c r="M120" s="152"/>
      <c r="N120" s="153"/>
      <c r="O120" s="26"/>
      <c r="P120" s="27"/>
      <c r="R120" s="39"/>
    </row>
    <row r="121" spans="1:18">
      <c r="A121" s="18" t="s">
        <v>88</v>
      </c>
      <c r="B121" s="19"/>
      <c r="C121" s="20"/>
      <c r="D121" s="20"/>
      <c r="E121" s="154"/>
      <c r="F121" s="155"/>
      <c r="G121" s="156" t="s">
        <v>89</v>
      </c>
      <c r="H121" s="157"/>
      <c r="I121" s="158"/>
      <c r="J121" s="159"/>
      <c r="K121" s="160"/>
      <c r="L121" s="158"/>
      <c r="M121" s="158"/>
      <c r="N121" s="161"/>
      <c r="O121" s="26"/>
      <c r="P121" s="27"/>
      <c r="R121" s="39"/>
    </row>
    <row r="122" spans="1:18">
      <c r="A122" s="162"/>
      <c r="B122" s="30"/>
      <c r="C122" s="32"/>
      <c r="D122" s="32"/>
      <c r="E122" s="163"/>
      <c r="F122" s="164"/>
      <c r="G122" s="165"/>
      <c r="H122" s="166"/>
      <c r="I122" s="167" t="s">
        <v>90</v>
      </c>
      <c r="J122" s="42"/>
      <c r="K122" s="42"/>
      <c r="L122" s="168"/>
      <c r="M122" s="168"/>
      <c r="N122" s="169"/>
      <c r="O122" s="26"/>
      <c r="P122" s="27"/>
      <c r="R122" s="39"/>
    </row>
    <row r="123" spans="1:18">
      <c r="A123" s="18" t="s">
        <v>91</v>
      </c>
      <c r="B123" s="19"/>
      <c r="C123" s="20"/>
      <c r="D123" s="20"/>
      <c r="E123" s="154"/>
      <c r="F123" s="155"/>
      <c r="G123" s="156" t="s">
        <v>89</v>
      </c>
      <c r="H123" s="166" t="s">
        <v>92</v>
      </c>
      <c r="I123" s="42"/>
      <c r="J123" s="170" t="s">
        <v>93</v>
      </c>
      <c r="K123" s="171"/>
      <c r="L123" s="171"/>
      <c r="M123" s="172" t="s">
        <v>94</v>
      </c>
      <c r="N123" s="173"/>
      <c r="O123" s="26"/>
      <c r="P123" s="27"/>
      <c r="R123" s="39"/>
    </row>
    <row r="124" spans="1:18" ht="16.5" thickBot="1">
      <c r="A124" s="174"/>
      <c r="B124" s="74"/>
      <c r="C124" s="75"/>
      <c r="D124" s="75"/>
      <c r="E124" s="175"/>
      <c r="F124" s="176"/>
      <c r="G124" s="177"/>
      <c r="H124" s="178"/>
      <c r="I124" s="179"/>
      <c r="J124" s="180"/>
      <c r="K124" s="179"/>
      <c r="L124" s="181"/>
      <c r="M124" s="182"/>
      <c r="N124" s="183"/>
      <c r="O124" s="26"/>
      <c r="P124" s="27"/>
      <c r="R124" s="39"/>
    </row>
    <row r="125" spans="1:18">
      <c r="A125" s="184"/>
      <c r="B125" s="184"/>
      <c r="C125" s="185"/>
      <c r="D125" s="185"/>
      <c r="E125" s="186"/>
      <c r="F125" s="186"/>
      <c r="G125" s="184"/>
      <c r="H125" s="187"/>
      <c r="I125" s="187"/>
      <c r="J125" s="187"/>
      <c r="K125" s="187"/>
      <c r="L125" s="188"/>
      <c r="M125" s="188"/>
      <c r="N125" s="189"/>
      <c r="O125" s="26"/>
      <c r="P125" s="27"/>
      <c r="R125" s="39"/>
    </row>
    <row r="126" spans="1:18" ht="16.5" thickBot="1">
      <c r="A126" s="190" t="s">
        <v>95</v>
      </c>
      <c r="E126" s="191" t="s">
        <v>96</v>
      </c>
      <c r="G126" s="112" t="s">
        <v>97</v>
      </c>
      <c r="O126" s="26"/>
      <c r="P126" s="27"/>
    </row>
    <row r="127" spans="1:18">
      <c r="D127" s="2"/>
      <c r="E127" s="2"/>
      <c r="F127" s="3" t="s">
        <v>105</v>
      </c>
      <c r="G127" s="2"/>
      <c r="I127" s="4"/>
      <c r="J127" s="5"/>
      <c r="K127" s="6"/>
      <c r="L127" s="6"/>
      <c r="M127" s="7"/>
      <c r="N127" s="8"/>
    </row>
    <row r="128" spans="1:18">
      <c r="D128" s="2"/>
      <c r="E128" s="2"/>
      <c r="F128" s="12" t="s">
        <v>3</v>
      </c>
      <c r="G128" s="2"/>
      <c r="I128" s="13"/>
      <c r="J128" s="14"/>
      <c r="K128" s="15"/>
      <c r="L128" s="14"/>
      <c r="M128" s="14"/>
      <c r="N128" s="16"/>
      <c r="Q128" s="17" t="s">
        <v>4</v>
      </c>
      <c r="R128" s="17"/>
    </row>
    <row r="129" spans="1:18">
      <c r="A129" s="18" t="s">
        <v>5</v>
      </c>
      <c r="B129" s="19"/>
      <c r="C129" s="20"/>
      <c r="D129" s="20"/>
      <c r="E129" s="20"/>
      <c r="F129" s="20"/>
      <c r="G129" s="20"/>
      <c r="H129" s="21"/>
      <c r="I129" s="22" t="s">
        <v>6</v>
      </c>
      <c r="J129" s="23"/>
      <c r="K129" s="23"/>
      <c r="L129" s="24" t="s">
        <v>7</v>
      </c>
      <c r="M129" s="24"/>
      <c r="N129" s="25"/>
      <c r="O129" s="26"/>
      <c r="P129" s="27"/>
      <c r="Q129" s="9" t="s">
        <v>8</v>
      </c>
      <c r="R129" s="28">
        <v>0.48</v>
      </c>
    </row>
    <row r="130" spans="1:18">
      <c r="A130" s="29"/>
      <c r="B130" s="30"/>
      <c r="C130" s="31" t="str">
        <f>C67</f>
        <v>Millersville University</v>
      </c>
      <c r="D130" s="31"/>
      <c r="E130" s="32"/>
      <c r="F130" s="32"/>
      <c r="G130" s="32"/>
      <c r="H130" s="26"/>
      <c r="I130" s="33"/>
      <c r="J130" s="34"/>
      <c r="K130" s="34"/>
      <c r="L130" s="35" t="s">
        <v>9</v>
      </c>
      <c r="M130" s="36"/>
      <c r="N130" s="37" t="s">
        <v>10</v>
      </c>
      <c r="O130" s="26"/>
      <c r="P130" s="27"/>
      <c r="Q130" s="38" t="s">
        <v>11</v>
      </c>
      <c r="R130" s="39">
        <v>0.03</v>
      </c>
    </row>
    <row r="131" spans="1:18">
      <c r="A131" s="18" t="s">
        <v>12</v>
      </c>
      <c r="B131" s="19"/>
      <c r="C131" s="20"/>
      <c r="D131" s="20"/>
      <c r="E131" s="20"/>
      <c r="F131" s="20"/>
      <c r="G131" s="20"/>
      <c r="H131" s="40"/>
      <c r="I131" s="41" t="s">
        <v>13</v>
      </c>
      <c r="J131" s="42"/>
      <c r="K131" s="42"/>
      <c r="L131" s="43"/>
      <c r="M131" s="44"/>
      <c r="N131" s="25"/>
      <c r="O131" s="26"/>
      <c r="P131" s="27"/>
      <c r="Q131" s="45" t="s">
        <v>14</v>
      </c>
      <c r="R131" s="39"/>
    </row>
    <row r="132" spans="1:18">
      <c r="A132" s="46"/>
      <c r="B132" s="47"/>
      <c r="C132" s="31" t="str">
        <f>C6</f>
        <v xml:space="preserve">PI Name </v>
      </c>
      <c r="D132" s="31"/>
      <c r="E132" s="31"/>
      <c r="F132" s="31"/>
      <c r="G132" s="31"/>
      <c r="H132" s="26"/>
      <c r="I132" s="48"/>
      <c r="J132" s="34"/>
      <c r="K132" s="34"/>
      <c r="L132" s="49"/>
      <c r="M132" s="50"/>
      <c r="N132" s="51"/>
      <c r="O132" s="26"/>
      <c r="P132" s="27"/>
      <c r="Q132" s="45" t="s">
        <v>16</v>
      </c>
      <c r="R132" s="39">
        <v>0.182</v>
      </c>
    </row>
    <row r="133" spans="1:18">
      <c r="A133" s="18" t="s">
        <v>17</v>
      </c>
      <c r="B133" s="19"/>
      <c r="C133" s="20"/>
      <c r="D133" s="20"/>
      <c r="E133" s="20"/>
      <c r="F133" s="20"/>
      <c r="G133" s="20"/>
      <c r="H133" s="52" t="s">
        <v>18</v>
      </c>
      <c r="I133" s="20"/>
      <c r="J133" s="20"/>
      <c r="K133" s="53" t="s">
        <v>19</v>
      </c>
      <c r="L133" s="54"/>
      <c r="M133" s="53"/>
      <c r="N133" s="55"/>
      <c r="O133" s="26"/>
      <c r="P133" s="27"/>
      <c r="Q133" s="45" t="s">
        <v>20</v>
      </c>
      <c r="R133" s="56">
        <v>0.16470000000000001</v>
      </c>
    </row>
    <row r="134" spans="1:18">
      <c r="A134" s="57" t="s">
        <v>100</v>
      </c>
      <c r="B134" s="58"/>
      <c r="C134" s="26"/>
      <c r="D134" s="26"/>
      <c r="E134" s="26"/>
      <c r="F134" s="26"/>
      <c r="G134" s="26"/>
      <c r="H134" s="59" t="s">
        <v>22</v>
      </c>
      <c r="I134" s="60"/>
      <c r="J134" s="60"/>
      <c r="K134" s="61" t="s">
        <v>23</v>
      </c>
      <c r="L134" s="62"/>
      <c r="M134" s="61"/>
      <c r="N134" s="63"/>
      <c r="O134" s="26"/>
      <c r="P134" s="27"/>
      <c r="Q134" s="17" t="s">
        <v>24</v>
      </c>
      <c r="R134" s="64">
        <v>0.09</v>
      </c>
    </row>
    <row r="135" spans="1:18">
      <c r="A135" s="65"/>
      <c r="B135" s="66"/>
      <c r="C135" s="60"/>
      <c r="D135" s="60"/>
      <c r="E135" s="60"/>
      <c r="F135" s="60"/>
      <c r="G135" s="60"/>
      <c r="H135" s="67" t="s">
        <v>25</v>
      </c>
      <c r="I135" s="67" t="s">
        <v>26</v>
      </c>
      <c r="J135" s="67" t="s">
        <v>27</v>
      </c>
      <c r="K135" s="68" t="s">
        <v>28</v>
      </c>
      <c r="L135" s="69"/>
      <c r="M135" s="68"/>
      <c r="N135" s="70"/>
      <c r="O135" s="26"/>
      <c r="P135" s="27"/>
      <c r="Q135" s="71"/>
      <c r="R135" s="72" t="s">
        <v>29</v>
      </c>
    </row>
    <row r="136" spans="1:18">
      <c r="A136" s="73" t="s">
        <v>30</v>
      </c>
      <c r="B136" s="74"/>
      <c r="C136" s="75" t="str">
        <f>C73</f>
        <v>XXX</v>
      </c>
      <c r="D136" s="75"/>
      <c r="E136" s="75"/>
      <c r="F136" s="75"/>
      <c r="G136" s="75"/>
      <c r="H136" s="98">
        <f>H73*S136</f>
        <v>0</v>
      </c>
      <c r="I136" s="98">
        <f>I73*S136</f>
        <v>0</v>
      </c>
      <c r="J136" s="98">
        <f>J73*S136</f>
        <v>0</v>
      </c>
      <c r="K136" s="77"/>
      <c r="L136" s="78">
        <f t="shared" ref="L136:L141" si="3">ROUND(L73*(1+Q138)*S136,0)</f>
        <v>0</v>
      </c>
      <c r="M136" s="77"/>
      <c r="N136" s="79"/>
      <c r="O136" s="26"/>
      <c r="P136" s="27"/>
      <c r="Q136" s="80"/>
      <c r="R136" s="56">
        <v>0.182</v>
      </c>
    </row>
    <row r="137" spans="1:18">
      <c r="A137" s="73" t="s">
        <v>32</v>
      </c>
      <c r="B137" s="74"/>
      <c r="C137" s="75"/>
      <c r="D137" s="75"/>
      <c r="E137" s="75"/>
      <c r="F137" s="75"/>
      <c r="G137" s="75"/>
      <c r="H137" s="98"/>
      <c r="I137" s="98"/>
      <c r="J137" s="98"/>
      <c r="K137" s="77"/>
      <c r="L137" s="78">
        <f t="shared" si="3"/>
        <v>0</v>
      </c>
      <c r="M137" s="77"/>
      <c r="N137" s="79"/>
      <c r="O137" s="26"/>
      <c r="P137" s="27"/>
      <c r="Q137" s="80"/>
      <c r="R137" s="56">
        <v>0.182</v>
      </c>
    </row>
    <row r="138" spans="1:18">
      <c r="A138" s="73" t="s">
        <v>33</v>
      </c>
      <c r="B138" s="74"/>
      <c r="C138" s="75"/>
      <c r="D138" s="75"/>
      <c r="E138" s="75"/>
      <c r="F138" s="75"/>
      <c r="G138" s="75"/>
      <c r="H138" s="98"/>
      <c r="I138" s="98"/>
      <c r="J138" s="98"/>
      <c r="K138" s="77"/>
      <c r="L138" s="78">
        <f t="shared" si="3"/>
        <v>0</v>
      </c>
      <c r="M138" s="77"/>
      <c r="N138" s="79"/>
      <c r="O138" s="26"/>
      <c r="P138" s="27"/>
      <c r="Q138" s="80"/>
      <c r="R138" s="56">
        <v>0.182</v>
      </c>
    </row>
    <row r="139" spans="1:18">
      <c r="A139" s="73" t="s">
        <v>34</v>
      </c>
      <c r="B139" s="74"/>
      <c r="C139" s="75"/>
      <c r="D139" s="75"/>
      <c r="E139" s="75"/>
      <c r="F139" s="75"/>
      <c r="G139" s="75"/>
      <c r="H139" s="98"/>
      <c r="I139" s="98"/>
      <c r="J139" s="98"/>
      <c r="K139" s="77"/>
      <c r="L139" s="78">
        <f t="shared" si="3"/>
        <v>0</v>
      </c>
      <c r="M139" s="77"/>
      <c r="N139" s="79"/>
      <c r="O139" s="26"/>
      <c r="P139" s="27"/>
      <c r="Q139" s="80"/>
      <c r="R139" s="56">
        <v>0.182</v>
      </c>
    </row>
    <row r="140" spans="1:18">
      <c r="A140" s="73" t="s">
        <v>35</v>
      </c>
      <c r="B140" s="81"/>
      <c r="C140" s="82"/>
      <c r="D140" s="83"/>
      <c r="E140" s="60"/>
      <c r="F140" s="60"/>
      <c r="G140" s="60"/>
      <c r="H140" s="98"/>
      <c r="I140" s="98"/>
      <c r="J140" s="98"/>
      <c r="K140" s="77"/>
      <c r="L140" s="78">
        <f t="shared" si="3"/>
        <v>0</v>
      </c>
      <c r="M140" s="77"/>
      <c r="N140" s="79"/>
      <c r="O140" s="26"/>
      <c r="P140" s="27"/>
      <c r="Q140" s="80"/>
      <c r="R140" s="56">
        <v>0.182</v>
      </c>
    </row>
    <row r="141" spans="1:18">
      <c r="A141" s="65" t="s">
        <v>36</v>
      </c>
      <c r="B141" s="81"/>
      <c r="C141" s="84" t="s">
        <v>37</v>
      </c>
      <c r="D141" s="85"/>
      <c r="E141" s="60"/>
      <c r="F141" s="60"/>
      <c r="G141" s="60"/>
      <c r="H141" s="195" t="s">
        <v>38</v>
      </c>
      <c r="I141" s="195" t="s">
        <v>38</v>
      </c>
      <c r="J141" s="195" t="s">
        <v>38</v>
      </c>
      <c r="K141" s="87"/>
      <c r="L141" s="78">
        <f t="shared" si="3"/>
        <v>0</v>
      </c>
      <c r="M141" s="89"/>
      <c r="N141" s="90"/>
      <c r="O141" s="26"/>
      <c r="P141" s="27"/>
      <c r="Q141" s="80"/>
      <c r="R141" s="56">
        <v>0.182</v>
      </c>
    </row>
    <row r="142" spans="1:18">
      <c r="A142" s="65" t="s">
        <v>39</v>
      </c>
      <c r="B142" s="91">
        <f>COUNTA(C136:C140)+B141</f>
        <v>1</v>
      </c>
      <c r="C142" s="84" t="s">
        <v>40</v>
      </c>
      <c r="D142" s="85"/>
      <c r="E142" s="60"/>
      <c r="F142" s="60"/>
      <c r="G142" s="60"/>
      <c r="H142" s="195" t="s">
        <v>38</v>
      </c>
      <c r="I142" s="195" t="s">
        <v>38</v>
      </c>
      <c r="J142" s="195" t="s">
        <v>38</v>
      </c>
      <c r="K142" s="87"/>
      <c r="L142" s="90">
        <f>SUM(L136:L141)</f>
        <v>0</v>
      </c>
      <c r="M142" s="89"/>
      <c r="N142" s="90"/>
      <c r="O142" s="26"/>
      <c r="P142" s="27"/>
      <c r="Q142" s="80"/>
      <c r="R142" s="92"/>
    </row>
    <row r="143" spans="1:18">
      <c r="A143" s="65" t="s">
        <v>41</v>
      </c>
      <c r="B143" s="74"/>
      <c r="C143" s="84"/>
      <c r="D143" s="85"/>
      <c r="E143" s="60"/>
      <c r="F143" s="60"/>
      <c r="G143" s="60"/>
      <c r="H143" s="196"/>
      <c r="I143" s="95"/>
      <c r="J143" s="95"/>
      <c r="K143" s="95"/>
      <c r="L143" s="95"/>
      <c r="M143" s="96"/>
      <c r="N143" s="97"/>
      <c r="O143" s="26"/>
      <c r="P143" s="27"/>
      <c r="Q143" s="80"/>
      <c r="R143" s="92"/>
    </row>
    <row r="144" spans="1:18">
      <c r="A144" s="65" t="s">
        <v>42</v>
      </c>
      <c r="B144" s="81"/>
      <c r="C144" s="82" t="s">
        <v>43</v>
      </c>
      <c r="D144" s="83"/>
      <c r="E144" s="60"/>
      <c r="F144" s="60"/>
      <c r="G144" s="60"/>
      <c r="H144" s="98"/>
      <c r="I144" s="194"/>
      <c r="J144" s="98"/>
      <c r="K144" s="99"/>
      <c r="L144" s="78">
        <f t="shared" ref="L144:L149" si="4">ROUND(L81*(1+Q146)*S144,0)</f>
        <v>0</v>
      </c>
      <c r="M144" s="99"/>
      <c r="N144" s="90"/>
      <c r="O144" s="26"/>
      <c r="P144" s="27"/>
      <c r="Q144" s="80"/>
      <c r="R144" s="92">
        <v>0.37619999999999998</v>
      </c>
    </row>
    <row r="145" spans="1:18">
      <c r="A145" s="65" t="s">
        <v>44</v>
      </c>
      <c r="B145" s="81"/>
      <c r="C145" s="82" t="s">
        <v>45</v>
      </c>
      <c r="D145" s="83"/>
      <c r="E145" s="60"/>
      <c r="F145" s="60"/>
      <c r="G145" s="60"/>
      <c r="H145" s="98"/>
      <c r="I145" s="194"/>
      <c r="J145" s="98"/>
      <c r="K145" s="99"/>
      <c r="L145" s="78">
        <f t="shared" si="4"/>
        <v>0</v>
      </c>
      <c r="M145" s="99"/>
      <c r="N145" s="90"/>
      <c r="O145" s="26"/>
      <c r="P145" s="27"/>
      <c r="Q145" s="80"/>
      <c r="R145" s="92">
        <v>0.37619999999999998</v>
      </c>
    </row>
    <row r="146" spans="1:18">
      <c r="A146" s="65" t="s">
        <v>46</v>
      </c>
      <c r="B146" s="81"/>
      <c r="C146" s="82" t="s">
        <v>47</v>
      </c>
      <c r="D146" s="83"/>
      <c r="E146" s="60"/>
      <c r="F146" s="60"/>
      <c r="G146" s="60"/>
      <c r="H146" s="100"/>
      <c r="I146" s="100"/>
      <c r="J146" s="100"/>
      <c r="K146" s="101"/>
      <c r="L146" s="78">
        <f t="shared" si="4"/>
        <v>0</v>
      </c>
      <c r="M146" s="77"/>
      <c r="N146" s="79"/>
      <c r="O146" s="26"/>
      <c r="P146" s="27"/>
      <c r="Q146" s="80"/>
      <c r="R146" s="92">
        <f>R134</f>
        <v>0.09</v>
      </c>
    </row>
    <row r="147" spans="1:18">
      <c r="A147" s="65" t="s">
        <v>48</v>
      </c>
      <c r="B147" s="81"/>
      <c r="C147" s="82" t="s">
        <v>49</v>
      </c>
      <c r="D147" s="83"/>
      <c r="E147" s="60"/>
      <c r="F147" s="60"/>
      <c r="G147" s="60"/>
      <c r="H147" s="100"/>
      <c r="I147" s="100"/>
      <c r="J147" s="100"/>
      <c r="K147" s="101"/>
      <c r="L147" s="78">
        <f t="shared" si="4"/>
        <v>0</v>
      </c>
      <c r="M147" s="77"/>
      <c r="N147" s="79"/>
      <c r="O147" s="26"/>
      <c r="P147" s="27"/>
      <c r="Q147" s="80"/>
      <c r="R147" s="92">
        <f>R134</f>
        <v>0.09</v>
      </c>
    </row>
    <row r="148" spans="1:18">
      <c r="A148" s="65" t="s">
        <v>50</v>
      </c>
      <c r="B148" s="81"/>
      <c r="C148" s="82" t="s">
        <v>51</v>
      </c>
      <c r="D148" s="103"/>
      <c r="E148" s="26"/>
      <c r="F148" s="60"/>
      <c r="G148" s="102"/>
      <c r="H148" s="100"/>
      <c r="I148" s="100"/>
      <c r="J148" s="100"/>
      <c r="K148" s="101"/>
      <c r="L148" s="78">
        <f t="shared" si="4"/>
        <v>0</v>
      </c>
      <c r="M148" s="77"/>
      <c r="N148" s="79"/>
      <c r="O148" s="26"/>
      <c r="P148" s="27"/>
      <c r="Q148" s="80"/>
      <c r="R148" s="92">
        <v>0.37619999999999998</v>
      </c>
    </row>
    <row r="149" spans="1:18">
      <c r="A149" s="104" t="s">
        <v>36</v>
      </c>
      <c r="B149" s="105"/>
      <c r="C149" s="106" t="s">
        <v>52</v>
      </c>
      <c r="D149" s="107"/>
      <c r="E149" s="108"/>
      <c r="F149" s="109"/>
      <c r="G149" s="109"/>
      <c r="H149" s="78"/>
      <c r="I149" s="78"/>
      <c r="J149" s="78"/>
      <c r="K149" s="77"/>
      <c r="L149" s="78">
        <f t="shared" si="4"/>
        <v>0</v>
      </c>
      <c r="M149" s="77"/>
      <c r="N149" s="79"/>
      <c r="O149" s="26"/>
      <c r="P149" s="27"/>
      <c r="Q149" s="80"/>
      <c r="R149" s="92">
        <v>0.37619999999999998</v>
      </c>
    </row>
    <row r="150" spans="1:18">
      <c r="A150" s="65"/>
      <c r="B150" s="66"/>
      <c r="C150" s="84" t="s">
        <v>53</v>
      </c>
      <c r="D150" s="85"/>
      <c r="E150" s="60"/>
      <c r="F150" s="60"/>
      <c r="G150" s="60"/>
      <c r="H150" s="100"/>
      <c r="I150" s="100"/>
      <c r="J150" s="100"/>
      <c r="K150" s="101"/>
      <c r="L150" s="100">
        <f>L142+SUM(L144:L149)</f>
        <v>0</v>
      </c>
      <c r="M150" s="77"/>
      <c r="N150" s="79"/>
      <c r="O150" s="26"/>
      <c r="P150" s="27"/>
      <c r="Q150" s="80">
        <f>R130</f>
        <v>0.03</v>
      </c>
      <c r="R150" s="92">
        <f>R132</f>
        <v>0.182</v>
      </c>
    </row>
    <row r="151" spans="1:18">
      <c r="A151" s="65" t="s">
        <v>54</v>
      </c>
      <c r="B151" s="66"/>
      <c r="C151" s="84"/>
      <c r="D151" s="85"/>
      <c r="E151" s="60"/>
      <c r="F151" s="110"/>
      <c r="G151" s="60"/>
      <c r="H151" s="100"/>
      <c r="I151" s="100"/>
      <c r="J151" s="100"/>
      <c r="K151" s="101"/>
      <c r="L151" s="100">
        <f>ROUND(L136*R138+L137*R139+L138*R140+L139*R141+L140*R142+L141*R143+L144*R146+L145*R147+L146*R148+L147*R149+L148*R150+L149*R151,0)</f>
        <v>0</v>
      </c>
      <c r="M151" s="77"/>
      <c r="N151" s="79"/>
      <c r="O151" s="26"/>
      <c r="P151" s="27"/>
      <c r="Q151" s="80">
        <f>R130</f>
        <v>0.03</v>
      </c>
      <c r="R151" s="92">
        <f>R132</f>
        <v>0.182</v>
      </c>
    </row>
    <row r="152" spans="1:18">
      <c r="A152" s="65"/>
      <c r="B152" s="66"/>
      <c r="C152" s="84" t="s">
        <v>55</v>
      </c>
      <c r="D152" s="85"/>
      <c r="E152" s="60"/>
      <c r="F152" s="60"/>
      <c r="G152" s="60"/>
      <c r="H152" s="100"/>
      <c r="I152" s="100"/>
      <c r="J152" s="100"/>
      <c r="K152" s="101"/>
      <c r="L152" s="100">
        <f>L150+L151</f>
        <v>0</v>
      </c>
      <c r="M152" s="77"/>
      <c r="N152" s="79"/>
      <c r="O152" s="26"/>
      <c r="P152" s="27"/>
      <c r="R152" s="39"/>
    </row>
    <row r="153" spans="1:18">
      <c r="A153" s="57" t="s">
        <v>56</v>
      </c>
      <c r="B153" s="58"/>
      <c r="C153" s="112"/>
      <c r="D153" s="113"/>
      <c r="E153" s="26"/>
      <c r="F153" s="26"/>
      <c r="G153" s="26"/>
      <c r="H153" s="114"/>
      <c r="I153" s="114"/>
      <c r="J153" s="114"/>
      <c r="K153" s="115"/>
      <c r="L153" s="116"/>
      <c r="M153" s="117"/>
      <c r="N153" s="118"/>
      <c r="O153" s="26"/>
      <c r="P153" s="27"/>
      <c r="R153" s="39"/>
    </row>
    <row r="154" spans="1:18">
      <c r="A154" s="119"/>
      <c r="B154" s="30" t="s">
        <v>57</v>
      </c>
      <c r="C154" s="32"/>
      <c r="D154" s="32"/>
      <c r="E154" s="32"/>
      <c r="F154" s="32"/>
      <c r="G154" s="120">
        <v>0</v>
      </c>
      <c r="H154" s="121"/>
      <c r="I154" s="114"/>
      <c r="J154" s="121"/>
      <c r="K154" s="122"/>
      <c r="L154" s="116"/>
      <c r="M154" s="117"/>
      <c r="N154" s="118"/>
      <c r="O154" s="26"/>
      <c r="P154" s="27"/>
      <c r="R154" s="39"/>
    </row>
    <row r="155" spans="1:18">
      <c r="A155" s="119"/>
      <c r="B155" s="30" t="s">
        <v>57</v>
      </c>
      <c r="C155" s="32"/>
      <c r="D155" s="32"/>
      <c r="E155" s="32"/>
      <c r="F155" s="32"/>
      <c r="G155" s="120">
        <v>0</v>
      </c>
      <c r="H155" s="121"/>
      <c r="I155" s="114"/>
      <c r="J155" s="121"/>
      <c r="K155" s="122"/>
      <c r="L155" s="116"/>
      <c r="M155" s="117"/>
      <c r="N155" s="118"/>
      <c r="O155" s="26"/>
      <c r="P155" s="27"/>
      <c r="R155" s="39"/>
    </row>
    <row r="156" spans="1:18">
      <c r="A156" s="119"/>
      <c r="B156" s="30" t="s">
        <v>57</v>
      </c>
      <c r="C156" s="32"/>
      <c r="D156" s="32"/>
      <c r="E156" s="32"/>
      <c r="F156" s="32"/>
      <c r="G156" s="120">
        <v>0</v>
      </c>
      <c r="H156" s="121"/>
      <c r="I156" s="114"/>
      <c r="J156" s="121"/>
      <c r="K156" s="122"/>
      <c r="L156" s="116"/>
      <c r="M156" s="117"/>
      <c r="N156" s="118"/>
      <c r="O156" s="26"/>
      <c r="P156" s="27"/>
      <c r="R156" s="39"/>
    </row>
    <row r="157" spans="1:18">
      <c r="A157" s="57"/>
      <c r="B157" s="58"/>
      <c r="C157" s="112" t="s">
        <v>58</v>
      </c>
      <c r="D157" s="26"/>
      <c r="E157" s="26"/>
      <c r="F157" s="26"/>
      <c r="G157" s="121"/>
      <c r="H157" s="123"/>
      <c r="I157" s="123"/>
      <c r="J157" s="123"/>
      <c r="K157" s="124"/>
      <c r="L157" s="125">
        <f>SUM(G154:G156)</f>
        <v>0</v>
      </c>
      <c r="M157" s="126"/>
      <c r="N157" s="127"/>
      <c r="O157" s="26"/>
      <c r="P157" s="27"/>
      <c r="R157" s="39"/>
    </row>
    <row r="158" spans="1:18">
      <c r="A158" s="104" t="s">
        <v>59</v>
      </c>
      <c r="B158" s="128"/>
      <c r="C158" s="129"/>
      <c r="D158" s="130" t="s">
        <v>60</v>
      </c>
      <c r="E158" s="129"/>
      <c r="F158" s="129"/>
      <c r="G158" s="129"/>
      <c r="H158" s="131"/>
      <c r="I158" s="131"/>
      <c r="J158" s="131"/>
      <c r="K158" s="89"/>
      <c r="L158" s="132">
        <f>L95*(1+Q158)*S158</f>
        <v>0</v>
      </c>
      <c r="M158" s="89"/>
      <c r="N158" s="90"/>
      <c r="O158" s="26"/>
      <c r="P158" s="27"/>
      <c r="Q158" s="45">
        <f>R130</f>
        <v>0.03</v>
      </c>
      <c r="R158" s="39" t="s">
        <v>104</v>
      </c>
    </row>
    <row r="159" spans="1:18">
      <c r="A159" s="104"/>
      <c r="B159" s="128"/>
      <c r="C159" s="129"/>
      <c r="D159" s="84" t="s">
        <v>61</v>
      </c>
      <c r="E159" s="60"/>
      <c r="F159" s="60"/>
      <c r="G159" s="60"/>
      <c r="H159" s="100"/>
      <c r="I159" s="100"/>
      <c r="J159" s="100"/>
      <c r="K159" s="77"/>
      <c r="L159" s="132">
        <f>L96*(1+Q159)*S159</f>
        <v>0</v>
      </c>
      <c r="M159" s="101"/>
      <c r="N159" s="79"/>
      <c r="O159" s="26"/>
      <c r="P159" s="27"/>
      <c r="Q159" s="45">
        <f>R130</f>
        <v>0.03</v>
      </c>
      <c r="R159" s="39" t="s">
        <v>104</v>
      </c>
    </row>
    <row r="160" spans="1:18">
      <c r="A160" s="57"/>
      <c r="B160" s="133"/>
      <c r="C160" s="121"/>
      <c r="D160" s="121"/>
      <c r="E160" s="32"/>
      <c r="F160" s="32"/>
      <c r="G160" s="32"/>
      <c r="H160" s="114"/>
      <c r="I160" s="114"/>
      <c r="J160" s="114"/>
      <c r="K160" s="115"/>
      <c r="L160" s="116"/>
      <c r="M160" s="117"/>
      <c r="N160" s="118"/>
      <c r="O160" s="26"/>
      <c r="P160" s="27"/>
      <c r="R160" s="39"/>
    </row>
    <row r="161" spans="1:18">
      <c r="A161" s="18" t="s">
        <v>62</v>
      </c>
      <c r="B161" s="19"/>
      <c r="C161" s="20"/>
      <c r="D161" s="20"/>
      <c r="E161" s="20"/>
      <c r="F161" s="20"/>
      <c r="G161" s="20"/>
      <c r="H161" s="125"/>
      <c r="I161" s="125"/>
      <c r="J161" s="125"/>
      <c r="K161" s="115"/>
      <c r="L161" s="116"/>
      <c r="M161" s="117"/>
      <c r="N161" s="118"/>
      <c r="O161" s="26"/>
      <c r="P161" s="27"/>
      <c r="R161" s="39"/>
    </row>
    <row r="162" spans="1:18">
      <c r="A162" s="57"/>
      <c r="B162" s="112" t="s">
        <v>63</v>
      </c>
      <c r="C162" s="112"/>
      <c r="D162" s="134" t="s">
        <v>64</v>
      </c>
      <c r="E162" s="135"/>
      <c r="F162" s="26"/>
      <c r="G162" s="136"/>
      <c r="H162" s="137"/>
      <c r="I162" s="121"/>
      <c r="J162" s="121"/>
      <c r="K162" s="122"/>
      <c r="L162" s="116"/>
      <c r="M162" s="117"/>
      <c r="N162" s="118"/>
      <c r="O162" s="26"/>
      <c r="P162" s="27"/>
      <c r="R162" s="39"/>
    </row>
    <row r="163" spans="1:18">
      <c r="A163" s="57"/>
      <c r="B163" s="112" t="s">
        <v>65</v>
      </c>
      <c r="C163" s="112"/>
      <c r="D163" s="112"/>
      <c r="E163" s="135"/>
      <c r="F163" s="26"/>
      <c r="G163" s="136"/>
      <c r="H163" s="137"/>
      <c r="I163" s="121"/>
      <c r="J163" s="121"/>
      <c r="K163" s="122"/>
      <c r="L163" s="116"/>
      <c r="M163" s="117"/>
      <c r="N163" s="118"/>
      <c r="O163" s="26"/>
      <c r="P163" s="27"/>
      <c r="R163" s="39"/>
    </row>
    <row r="164" spans="1:18">
      <c r="A164" s="57"/>
      <c r="B164" s="112" t="s">
        <v>66</v>
      </c>
      <c r="C164" s="112"/>
      <c r="D164" s="112"/>
      <c r="E164" s="135"/>
      <c r="F164" s="26"/>
      <c r="G164" s="136"/>
      <c r="H164" s="137"/>
      <c r="I164" s="121"/>
      <c r="J164" s="121"/>
      <c r="K164" s="122"/>
      <c r="L164" s="116"/>
      <c r="M164" s="117"/>
      <c r="N164" s="118"/>
      <c r="O164" s="26"/>
      <c r="P164" s="27"/>
      <c r="R164" s="39"/>
    </row>
    <row r="165" spans="1:18">
      <c r="A165" s="57"/>
      <c r="B165" s="84" t="s">
        <v>67</v>
      </c>
      <c r="C165" s="84"/>
      <c r="D165" s="112"/>
      <c r="E165" s="135"/>
      <c r="F165" s="26"/>
      <c r="G165" s="135"/>
      <c r="H165" s="138"/>
      <c r="I165" s="121"/>
      <c r="J165" s="121"/>
      <c r="K165" s="122"/>
      <c r="L165" s="116"/>
      <c r="M165" s="117"/>
      <c r="N165" s="118"/>
      <c r="O165" s="26"/>
      <c r="P165" s="27"/>
      <c r="R165" s="39"/>
    </row>
    <row r="166" spans="1:18">
      <c r="A166" s="139"/>
      <c r="B166" s="82"/>
      <c r="C166" s="60"/>
      <c r="D166" s="130" t="s">
        <v>68</v>
      </c>
      <c r="E166" s="129"/>
      <c r="F166" s="128">
        <v>0</v>
      </c>
      <c r="G166" s="130" t="s">
        <v>69</v>
      </c>
      <c r="H166" s="140"/>
      <c r="I166" s="140"/>
      <c r="J166" s="140"/>
      <c r="K166" s="87"/>
      <c r="L166" s="131">
        <f>SUM(E162:E165)*S166</f>
        <v>0</v>
      </c>
      <c r="M166" s="89"/>
      <c r="N166" s="90"/>
      <c r="O166" s="26"/>
      <c r="P166" s="27"/>
      <c r="R166" s="39"/>
    </row>
    <row r="167" spans="1:18">
      <c r="A167" s="65" t="s">
        <v>70</v>
      </c>
      <c r="B167" s="66"/>
      <c r="C167" s="60"/>
      <c r="D167" s="60"/>
      <c r="E167" s="60"/>
      <c r="F167" s="60"/>
      <c r="G167" s="60"/>
      <c r="H167" s="100"/>
      <c r="I167" s="100"/>
      <c r="J167" s="100"/>
      <c r="K167" s="141"/>
      <c r="L167" s="96"/>
      <c r="M167" s="96"/>
      <c r="N167" s="142"/>
      <c r="O167" s="26"/>
      <c r="P167" s="27"/>
      <c r="R167" s="39"/>
    </row>
    <row r="168" spans="1:18">
      <c r="A168" s="65"/>
      <c r="B168" s="84" t="s">
        <v>71</v>
      </c>
      <c r="C168" s="84"/>
      <c r="D168" s="60"/>
      <c r="E168" s="60"/>
      <c r="F168" s="60"/>
      <c r="G168" s="60"/>
      <c r="H168" s="100"/>
      <c r="I168" s="100"/>
      <c r="J168" s="100"/>
      <c r="K168" s="101"/>
      <c r="L168" s="78">
        <f t="shared" ref="L168:L173" si="5">L105*(1+Q168)*S168</f>
        <v>0</v>
      </c>
      <c r="M168" s="77"/>
      <c r="N168" s="79"/>
      <c r="O168" s="26"/>
      <c r="P168" s="27"/>
      <c r="Q168" s="45">
        <f>R130</f>
        <v>0.03</v>
      </c>
      <c r="R168" s="39" t="s">
        <v>104</v>
      </c>
    </row>
    <row r="169" spans="1:18">
      <c r="A169" s="65"/>
      <c r="B169" s="84" t="s">
        <v>72</v>
      </c>
      <c r="C169" s="84"/>
      <c r="D169" s="60"/>
      <c r="E169" s="60"/>
      <c r="F169" s="60"/>
      <c r="G169" s="60"/>
      <c r="H169" s="100"/>
      <c r="I169" s="100"/>
      <c r="J169" s="100"/>
      <c r="K169" s="101"/>
      <c r="L169" s="78">
        <f t="shared" si="5"/>
        <v>0</v>
      </c>
      <c r="M169" s="77"/>
      <c r="N169" s="79"/>
      <c r="O169" s="26"/>
      <c r="P169" s="27"/>
      <c r="Q169" s="45">
        <f>R130</f>
        <v>0.03</v>
      </c>
      <c r="R169" s="39" t="s">
        <v>104</v>
      </c>
    </row>
    <row r="170" spans="1:18">
      <c r="A170" s="65"/>
      <c r="B170" s="84" t="s">
        <v>73</v>
      </c>
      <c r="C170" s="84"/>
      <c r="D170" s="60"/>
      <c r="E170" s="60"/>
      <c r="F170" s="60"/>
      <c r="G170" s="60"/>
      <c r="H170" s="100"/>
      <c r="I170" s="100"/>
      <c r="J170" s="100"/>
      <c r="K170" s="101"/>
      <c r="L170" s="78">
        <f t="shared" si="5"/>
        <v>0</v>
      </c>
      <c r="M170" s="77"/>
      <c r="N170" s="79"/>
      <c r="O170" s="26"/>
      <c r="P170" s="27"/>
      <c r="R170" s="39"/>
    </row>
    <row r="171" spans="1:18">
      <c r="A171" s="65"/>
      <c r="B171" s="84" t="s">
        <v>74</v>
      </c>
      <c r="C171" s="84"/>
      <c r="D171" s="60"/>
      <c r="E171" s="60"/>
      <c r="F171" s="60"/>
      <c r="G171" s="60"/>
      <c r="H171" s="100"/>
      <c r="I171" s="100"/>
      <c r="J171" s="100"/>
      <c r="K171" s="101"/>
      <c r="L171" s="78">
        <f t="shared" si="5"/>
        <v>0</v>
      </c>
      <c r="M171" s="77"/>
      <c r="N171" s="79"/>
      <c r="O171" s="26"/>
      <c r="P171" s="27"/>
      <c r="R171" s="39"/>
    </row>
    <row r="172" spans="1:18">
      <c r="A172" s="65"/>
      <c r="B172" s="84" t="s">
        <v>75</v>
      </c>
      <c r="C172" s="84"/>
      <c r="D172" s="60"/>
      <c r="E172" s="60"/>
      <c r="F172" s="60"/>
      <c r="G172" s="60"/>
      <c r="H172" s="100"/>
      <c r="I172" s="100"/>
      <c r="J172" s="100"/>
      <c r="K172" s="101"/>
      <c r="L172" s="78">
        <f t="shared" si="5"/>
        <v>0</v>
      </c>
      <c r="M172" s="77"/>
      <c r="N172" s="79"/>
      <c r="O172" s="26"/>
      <c r="P172" s="27"/>
      <c r="R172" s="39"/>
    </row>
    <row r="173" spans="1:18">
      <c r="A173" s="65"/>
      <c r="B173" s="84" t="s">
        <v>76</v>
      </c>
      <c r="C173" s="84"/>
      <c r="D173" s="60"/>
      <c r="E173" s="102"/>
      <c r="F173" s="60"/>
      <c r="G173" s="60"/>
      <c r="H173" s="100"/>
      <c r="I173" s="100"/>
      <c r="J173" s="100"/>
      <c r="K173" s="101"/>
      <c r="L173" s="78">
        <f t="shared" si="5"/>
        <v>0</v>
      </c>
      <c r="M173" s="77"/>
      <c r="N173" s="79"/>
      <c r="O173" s="26"/>
      <c r="P173" s="27"/>
      <c r="R173" s="39"/>
    </row>
    <row r="174" spans="1:18">
      <c r="A174" s="65"/>
      <c r="B174" s="82"/>
      <c r="C174" s="84" t="s">
        <v>77</v>
      </c>
      <c r="D174" s="60"/>
      <c r="E174" s="143"/>
      <c r="F174" s="60"/>
      <c r="G174" s="60"/>
      <c r="H174" s="140"/>
      <c r="I174" s="140"/>
      <c r="J174" s="140"/>
      <c r="K174" s="144"/>
      <c r="L174" s="78">
        <f>SUM(L168:L173)</f>
        <v>0</v>
      </c>
      <c r="M174" s="77"/>
      <c r="N174" s="79"/>
      <c r="O174" s="26"/>
      <c r="P174" s="27"/>
      <c r="R174" s="39"/>
    </row>
    <row r="175" spans="1:18">
      <c r="A175" s="65" t="s">
        <v>78</v>
      </c>
      <c r="B175" s="66"/>
      <c r="C175" s="60"/>
      <c r="D175" s="60"/>
      <c r="E175" s="60"/>
      <c r="F175" s="60"/>
      <c r="G175" s="60"/>
      <c r="H175" s="100"/>
      <c r="I175" s="100"/>
      <c r="J175" s="100"/>
      <c r="K175" s="101"/>
      <c r="L175" s="100">
        <f>L152+L157+L158+L159+L166+L174</f>
        <v>0</v>
      </c>
      <c r="M175" s="101"/>
      <c r="N175" s="79"/>
      <c r="O175" s="26"/>
      <c r="P175" s="27"/>
      <c r="R175" s="39"/>
    </row>
    <row r="176" spans="1:18">
      <c r="A176" s="57" t="s">
        <v>79</v>
      </c>
      <c r="B176" s="58"/>
      <c r="C176" s="26"/>
      <c r="D176" s="26"/>
      <c r="E176" s="26"/>
      <c r="F176" s="26"/>
      <c r="G176" s="26"/>
      <c r="H176" s="114"/>
      <c r="I176" s="114"/>
      <c r="J176" s="114"/>
      <c r="K176" s="115"/>
      <c r="L176" s="116"/>
      <c r="M176" s="117"/>
      <c r="N176" s="118"/>
      <c r="O176" s="26"/>
      <c r="P176" s="27"/>
      <c r="R176" s="39"/>
    </row>
    <row r="177" spans="1:18">
      <c r="A177" s="57"/>
      <c r="B177" s="58"/>
      <c r="C177" s="26"/>
      <c r="D177" s="197">
        <f>R129</f>
        <v>0.48</v>
      </c>
      <c r="E177" s="146" t="str">
        <f>E114</f>
        <v>Modified Total Direct Costs (on-campus research rate)</v>
      </c>
      <c r="F177" s="26"/>
      <c r="G177" s="26"/>
      <c r="H177" s="114"/>
      <c r="I177" s="114"/>
      <c r="J177" s="114"/>
      <c r="K177" s="115"/>
      <c r="L177" s="116"/>
      <c r="M177" s="117"/>
      <c r="N177" s="118"/>
      <c r="O177" s="26"/>
      <c r="P177" s="27"/>
      <c r="R177" s="39"/>
    </row>
    <row r="178" spans="1:18">
      <c r="A178" s="57"/>
      <c r="B178" s="58"/>
      <c r="C178" s="26"/>
      <c r="D178" s="145">
        <f>D115</f>
        <v>0</v>
      </c>
      <c r="E178" s="146" t="str">
        <f>E115</f>
        <v>Modified Total Direct Costs (off-campus rate)</v>
      </c>
      <c r="F178" s="121"/>
      <c r="G178" s="26"/>
      <c r="H178" s="114"/>
      <c r="I178" s="114"/>
      <c r="J178" s="114"/>
      <c r="K178" s="141"/>
      <c r="L178" s="96"/>
      <c r="M178" s="96"/>
      <c r="N178" s="142"/>
      <c r="O178" s="26"/>
      <c r="P178" s="27"/>
      <c r="R178" s="39"/>
    </row>
    <row r="179" spans="1:18">
      <c r="A179" s="65"/>
      <c r="B179" s="84" t="s">
        <v>82</v>
      </c>
      <c r="C179" s="143"/>
      <c r="D179" s="60"/>
      <c r="E179" s="60"/>
      <c r="F179" s="60"/>
      <c r="G179" s="60"/>
      <c r="H179" s="100"/>
      <c r="I179" s="100"/>
      <c r="J179" s="100"/>
      <c r="K179" s="101"/>
      <c r="L179" s="100">
        <f>ROUND(D177*(L175-L157-L166-L172),0)</f>
        <v>0</v>
      </c>
      <c r="M179" s="101"/>
      <c r="N179" s="79"/>
      <c r="O179" s="26"/>
      <c r="P179" s="27"/>
      <c r="R179" s="39"/>
    </row>
    <row r="180" spans="1:18">
      <c r="A180" s="65" t="s">
        <v>83</v>
      </c>
      <c r="B180" s="66"/>
      <c r="C180" s="60"/>
      <c r="D180" s="60"/>
      <c r="E180" s="60"/>
      <c r="F180" s="60"/>
      <c r="G180" s="60"/>
      <c r="H180" s="100"/>
      <c r="I180" s="100"/>
      <c r="J180" s="100"/>
      <c r="K180" s="101"/>
      <c r="L180" s="100">
        <f>L175+L179</f>
        <v>0</v>
      </c>
      <c r="M180" s="101"/>
      <c r="N180" s="79"/>
      <c r="O180" s="26"/>
      <c r="P180" s="27"/>
      <c r="R180" s="39"/>
    </row>
    <row r="181" spans="1:18">
      <c r="A181" s="65" t="s">
        <v>84</v>
      </c>
      <c r="B181" s="66"/>
      <c r="C181" s="60"/>
      <c r="D181" s="60"/>
      <c r="E181" s="60"/>
      <c r="F181" s="60"/>
      <c r="G181" s="60"/>
      <c r="H181" s="100"/>
      <c r="I181" s="100"/>
      <c r="J181" s="100"/>
      <c r="K181" s="101"/>
      <c r="L181" s="78">
        <v>0</v>
      </c>
      <c r="M181" s="77"/>
      <c r="N181" s="79"/>
      <c r="O181" s="26"/>
      <c r="P181" s="27"/>
      <c r="R181" s="39"/>
    </row>
    <row r="182" spans="1:18">
      <c r="A182" s="65" t="s">
        <v>85</v>
      </c>
      <c r="B182" s="66"/>
      <c r="C182" s="60"/>
      <c r="D182" s="60"/>
      <c r="E182" s="60"/>
      <c r="F182" s="60"/>
      <c r="G182" s="60"/>
      <c r="H182" s="100"/>
      <c r="I182" s="100"/>
      <c r="J182" s="100"/>
      <c r="K182" s="101"/>
      <c r="L182" s="100">
        <f>L180-L181</f>
        <v>0</v>
      </c>
      <c r="M182" s="147"/>
      <c r="N182" s="148"/>
      <c r="O182" s="26"/>
      <c r="P182" s="27"/>
      <c r="R182" s="39"/>
    </row>
    <row r="183" spans="1:18" ht="16.5" thickBot="1">
      <c r="A183" s="65" t="s">
        <v>86</v>
      </c>
      <c r="B183" s="66"/>
      <c r="C183" s="60"/>
      <c r="D183" s="60"/>
      <c r="E183" s="60"/>
      <c r="F183" s="149">
        <v>0</v>
      </c>
      <c r="G183" s="150" t="s">
        <v>87</v>
      </c>
      <c r="H183" s="151"/>
      <c r="I183" s="151"/>
      <c r="J183" s="151"/>
      <c r="K183" s="151"/>
      <c r="L183" s="78"/>
      <c r="M183" s="152"/>
      <c r="N183" s="153"/>
      <c r="O183" s="26"/>
      <c r="P183" s="27"/>
      <c r="R183" s="39"/>
    </row>
    <row r="184" spans="1:18">
      <c r="A184" s="18" t="s">
        <v>88</v>
      </c>
      <c r="B184" s="19"/>
      <c r="C184" s="20"/>
      <c r="D184" s="20"/>
      <c r="E184" s="154"/>
      <c r="F184" s="155"/>
      <c r="G184" s="156" t="s">
        <v>89</v>
      </c>
      <c r="H184" s="157"/>
      <c r="I184" s="158"/>
      <c r="J184" s="159"/>
      <c r="K184" s="160"/>
      <c r="L184" s="158"/>
      <c r="M184" s="158"/>
      <c r="N184" s="161"/>
      <c r="O184" s="26"/>
      <c r="P184" s="27"/>
      <c r="R184" s="39"/>
    </row>
    <row r="185" spans="1:18">
      <c r="A185" s="162"/>
      <c r="B185" s="30"/>
      <c r="C185" s="32"/>
      <c r="D185" s="32"/>
      <c r="E185" s="163"/>
      <c r="F185" s="164"/>
      <c r="G185" s="165"/>
      <c r="H185" s="166"/>
      <c r="I185" s="167" t="s">
        <v>90</v>
      </c>
      <c r="J185" s="42"/>
      <c r="K185" s="42"/>
      <c r="L185" s="168"/>
      <c r="M185" s="168"/>
      <c r="N185" s="169"/>
      <c r="O185" s="26"/>
      <c r="P185" s="27"/>
      <c r="R185" s="39"/>
    </row>
    <row r="186" spans="1:18">
      <c r="A186" s="18" t="s">
        <v>91</v>
      </c>
      <c r="B186" s="19"/>
      <c r="C186" s="20"/>
      <c r="D186" s="20"/>
      <c r="E186" s="154"/>
      <c r="F186" s="155"/>
      <c r="G186" s="156" t="s">
        <v>89</v>
      </c>
      <c r="H186" s="166" t="s">
        <v>92</v>
      </c>
      <c r="I186" s="42"/>
      <c r="J186" s="170" t="s">
        <v>93</v>
      </c>
      <c r="K186" s="171"/>
      <c r="L186" s="171"/>
      <c r="M186" s="172" t="s">
        <v>94</v>
      </c>
      <c r="N186" s="173"/>
      <c r="O186" s="26"/>
      <c r="P186" s="27"/>
      <c r="R186" s="39"/>
    </row>
    <row r="187" spans="1:18" ht="16.5" thickBot="1">
      <c r="A187" s="174"/>
      <c r="B187" s="74"/>
      <c r="C187" s="75"/>
      <c r="D187" s="75"/>
      <c r="E187" s="175"/>
      <c r="F187" s="176"/>
      <c r="G187" s="177"/>
      <c r="H187" s="178"/>
      <c r="I187" s="179"/>
      <c r="J187" s="180"/>
      <c r="K187" s="179"/>
      <c r="L187" s="181"/>
      <c r="M187" s="182"/>
      <c r="N187" s="183"/>
      <c r="O187" s="26"/>
      <c r="P187" s="27"/>
      <c r="R187" s="39"/>
    </row>
    <row r="188" spans="1:18">
      <c r="A188" s="184"/>
      <c r="B188" s="184"/>
      <c r="C188" s="185"/>
      <c r="D188" s="185"/>
      <c r="E188" s="186"/>
      <c r="F188" s="186"/>
      <c r="G188" s="184"/>
      <c r="H188" s="187"/>
      <c r="I188" s="187"/>
      <c r="J188" s="187"/>
      <c r="K188" s="187"/>
      <c r="L188" s="188"/>
      <c r="M188" s="188"/>
      <c r="N188" s="189"/>
      <c r="O188" s="26"/>
      <c r="P188" s="27"/>
      <c r="R188" s="39"/>
    </row>
    <row r="189" spans="1:18" ht="16.5" thickBot="1">
      <c r="A189" s="190" t="s">
        <v>95</v>
      </c>
      <c r="E189" s="191" t="s">
        <v>96</v>
      </c>
      <c r="G189" s="112" t="s">
        <v>97</v>
      </c>
      <c r="O189" s="26"/>
      <c r="P189" s="27"/>
    </row>
    <row r="190" spans="1:18">
      <c r="D190" s="2"/>
      <c r="E190" s="2"/>
      <c r="F190" s="3" t="s">
        <v>106</v>
      </c>
      <c r="G190" s="2"/>
      <c r="I190" s="4"/>
      <c r="J190" s="5"/>
      <c r="K190" s="6"/>
      <c r="L190" s="6"/>
      <c r="M190" s="7"/>
      <c r="N190" s="8"/>
    </row>
    <row r="191" spans="1:18">
      <c r="D191" s="2"/>
      <c r="E191" s="2"/>
      <c r="F191" s="12" t="s">
        <v>3</v>
      </c>
      <c r="G191" s="2"/>
      <c r="I191" s="13"/>
      <c r="J191" s="14"/>
      <c r="K191" s="15"/>
      <c r="L191" s="14"/>
      <c r="M191" s="14"/>
      <c r="N191" s="16"/>
      <c r="Q191" s="17" t="s">
        <v>4</v>
      </c>
      <c r="R191" s="17"/>
    </row>
    <row r="192" spans="1:18">
      <c r="A192" s="18" t="s">
        <v>5</v>
      </c>
      <c r="B192" s="19"/>
      <c r="C192" s="20"/>
      <c r="D192" s="20"/>
      <c r="E192" s="20"/>
      <c r="F192" s="20"/>
      <c r="G192" s="20"/>
      <c r="H192" s="21"/>
      <c r="I192" s="22" t="s">
        <v>6</v>
      </c>
      <c r="J192" s="23"/>
      <c r="K192" s="23"/>
      <c r="L192" s="24" t="s">
        <v>7</v>
      </c>
      <c r="M192" s="24"/>
      <c r="N192" s="25"/>
      <c r="O192" s="26"/>
      <c r="P192" s="27"/>
      <c r="Q192" s="9" t="s">
        <v>8</v>
      </c>
      <c r="R192" s="28">
        <v>0.48</v>
      </c>
    </row>
    <row r="193" spans="1:18">
      <c r="A193" s="29"/>
      <c r="B193" s="30"/>
      <c r="C193" s="31" t="str">
        <f>C130</f>
        <v>Millersville University</v>
      </c>
      <c r="D193" s="31"/>
      <c r="E193" s="32"/>
      <c r="F193" s="32"/>
      <c r="G193" s="32"/>
      <c r="H193" s="26"/>
      <c r="I193" s="33"/>
      <c r="J193" s="34"/>
      <c r="K193" s="34"/>
      <c r="L193" s="35" t="s">
        <v>9</v>
      </c>
      <c r="M193" s="36"/>
      <c r="N193" s="37" t="s">
        <v>10</v>
      </c>
      <c r="O193" s="26"/>
      <c r="P193" s="27"/>
      <c r="Q193" s="38" t="s">
        <v>11</v>
      </c>
      <c r="R193" s="39">
        <v>0.03</v>
      </c>
    </row>
    <row r="194" spans="1:18">
      <c r="A194" s="18" t="s">
        <v>12</v>
      </c>
      <c r="B194" s="19"/>
      <c r="C194" s="20"/>
      <c r="D194" s="20"/>
      <c r="E194" s="20"/>
      <c r="F194" s="20"/>
      <c r="G194" s="20"/>
      <c r="H194" s="40"/>
      <c r="I194" s="41" t="s">
        <v>13</v>
      </c>
      <c r="J194" s="42"/>
      <c r="K194" s="42"/>
      <c r="L194" s="43"/>
      <c r="M194" s="44"/>
      <c r="N194" s="25"/>
      <c r="O194" s="26"/>
      <c r="P194" s="27"/>
      <c r="Q194" s="45" t="s">
        <v>14</v>
      </c>
      <c r="R194" s="39"/>
    </row>
    <row r="195" spans="1:18">
      <c r="A195" s="46"/>
      <c r="B195" s="47"/>
      <c r="C195" s="31" t="str">
        <f>C69</f>
        <v xml:space="preserve">PI Name </v>
      </c>
      <c r="D195" s="31"/>
      <c r="E195" s="31"/>
      <c r="F195" s="31"/>
      <c r="G195" s="31"/>
      <c r="H195" s="26"/>
      <c r="I195" s="48"/>
      <c r="J195" s="34"/>
      <c r="K195" s="34"/>
      <c r="L195" s="49"/>
      <c r="M195" s="50"/>
      <c r="N195" s="51"/>
      <c r="O195" s="26"/>
      <c r="P195" s="27"/>
      <c r="Q195" s="45" t="s">
        <v>16</v>
      </c>
      <c r="R195" s="39">
        <v>0.182</v>
      </c>
    </row>
    <row r="196" spans="1:18">
      <c r="A196" s="18" t="s">
        <v>17</v>
      </c>
      <c r="B196" s="19"/>
      <c r="C196" s="20"/>
      <c r="D196" s="20"/>
      <c r="E196" s="20"/>
      <c r="F196" s="20"/>
      <c r="G196" s="20"/>
      <c r="H196" s="52" t="s">
        <v>18</v>
      </c>
      <c r="I196" s="20"/>
      <c r="J196" s="20"/>
      <c r="K196" s="53" t="s">
        <v>19</v>
      </c>
      <c r="L196" s="54"/>
      <c r="M196" s="53" t="s">
        <v>99</v>
      </c>
      <c r="N196" s="55"/>
      <c r="O196" s="26"/>
      <c r="P196" s="27"/>
      <c r="Q196" s="45" t="s">
        <v>20</v>
      </c>
      <c r="R196" s="56">
        <v>0.16470000000000001</v>
      </c>
    </row>
    <row r="197" spans="1:18">
      <c r="A197" s="57" t="s">
        <v>100</v>
      </c>
      <c r="B197" s="58"/>
      <c r="C197" s="26"/>
      <c r="D197" s="26"/>
      <c r="E197" s="26"/>
      <c r="F197" s="26"/>
      <c r="G197" s="26"/>
      <c r="H197" s="59" t="s">
        <v>22</v>
      </c>
      <c r="I197" s="60"/>
      <c r="J197" s="60"/>
      <c r="K197" s="61" t="s">
        <v>23</v>
      </c>
      <c r="L197" s="62"/>
      <c r="M197" s="61"/>
      <c r="N197" s="63"/>
      <c r="O197" s="26"/>
      <c r="P197" s="27"/>
      <c r="Q197" s="17" t="s">
        <v>24</v>
      </c>
      <c r="R197" s="64">
        <v>0.09</v>
      </c>
    </row>
    <row r="198" spans="1:18">
      <c r="A198" s="65"/>
      <c r="B198" s="66"/>
      <c r="C198" s="60"/>
      <c r="D198" s="60"/>
      <c r="E198" s="60"/>
      <c r="F198" s="60"/>
      <c r="G198" s="60"/>
      <c r="H198" s="67" t="s">
        <v>25</v>
      </c>
      <c r="I198" s="67" t="s">
        <v>26</v>
      </c>
      <c r="J198" s="67" t="s">
        <v>27</v>
      </c>
      <c r="K198" s="68" t="s">
        <v>28</v>
      </c>
      <c r="L198" s="69"/>
      <c r="M198" s="68"/>
      <c r="N198" s="70"/>
      <c r="O198" s="26"/>
      <c r="P198" s="27"/>
      <c r="Q198" s="71"/>
      <c r="R198" s="72" t="s">
        <v>29</v>
      </c>
    </row>
    <row r="199" spans="1:18">
      <c r="A199" s="73" t="s">
        <v>30</v>
      </c>
      <c r="B199" s="74"/>
      <c r="C199" s="75" t="str">
        <f>C136</f>
        <v>XXX</v>
      </c>
      <c r="D199" s="75"/>
      <c r="E199" s="75"/>
      <c r="F199" s="75"/>
      <c r="G199" s="75"/>
      <c r="H199" s="98">
        <f>H136*S199</f>
        <v>0</v>
      </c>
      <c r="I199" s="98">
        <f>I136*S199</f>
        <v>0</v>
      </c>
      <c r="J199" s="98">
        <f>J136*S199</f>
        <v>0</v>
      </c>
      <c r="K199" s="77"/>
      <c r="L199" s="78">
        <f t="shared" ref="L199:L204" si="6">ROUND(L136*(1+Q201)*S199,0)</f>
        <v>0</v>
      </c>
      <c r="M199" s="77"/>
      <c r="N199" s="79"/>
      <c r="O199" s="26"/>
      <c r="P199" s="27"/>
      <c r="Q199" s="80"/>
      <c r="R199" s="56">
        <v>0.182</v>
      </c>
    </row>
    <row r="200" spans="1:18">
      <c r="A200" s="73" t="s">
        <v>32</v>
      </c>
      <c r="B200" s="74"/>
      <c r="C200" s="75"/>
      <c r="D200" s="75"/>
      <c r="E200" s="75"/>
      <c r="F200" s="75"/>
      <c r="G200" s="75"/>
      <c r="H200" s="98"/>
      <c r="I200" s="98"/>
      <c r="J200" s="98"/>
      <c r="K200" s="77"/>
      <c r="L200" s="78">
        <f t="shared" si="6"/>
        <v>0</v>
      </c>
      <c r="M200" s="77"/>
      <c r="N200" s="79"/>
      <c r="O200" s="26"/>
      <c r="P200" s="27"/>
      <c r="Q200" s="80"/>
      <c r="R200" s="56">
        <v>0.182</v>
      </c>
    </row>
    <row r="201" spans="1:18">
      <c r="A201" s="73" t="s">
        <v>33</v>
      </c>
      <c r="B201" s="74"/>
      <c r="C201" s="75"/>
      <c r="D201" s="75"/>
      <c r="E201" s="75"/>
      <c r="F201" s="75"/>
      <c r="G201" s="75"/>
      <c r="H201" s="98"/>
      <c r="I201" s="98"/>
      <c r="J201" s="98"/>
      <c r="K201" s="77"/>
      <c r="L201" s="78">
        <f t="shared" si="6"/>
        <v>0</v>
      </c>
      <c r="M201" s="77"/>
      <c r="N201" s="79"/>
      <c r="O201" s="26"/>
      <c r="P201" s="27"/>
      <c r="Q201" s="80"/>
      <c r="R201" s="56">
        <v>0.182</v>
      </c>
    </row>
    <row r="202" spans="1:18">
      <c r="A202" s="73" t="s">
        <v>34</v>
      </c>
      <c r="B202" s="74"/>
      <c r="C202" s="75"/>
      <c r="D202" s="75"/>
      <c r="E202" s="75"/>
      <c r="F202" s="75"/>
      <c r="G202" s="75"/>
      <c r="H202" s="98"/>
      <c r="I202" s="98"/>
      <c r="J202" s="98"/>
      <c r="K202" s="77"/>
      <c r="L202" s="78">
        <f t="shared" si="6"/>
        <v>0</v>
      </c>
      <c r="M202" s="77"/>
      <c r="N202" s="79"/>
      <c r="O202" s="26"/>
      <c r="P202" s="27"/>
      <c r="Q202" s="80"/>
      <c r="R202" s="56">
        <v>0.182</v>
      </c>
    </row>
    <row r="203" spans="1:18">
      <c r="A203" s="73" t="s">
        <v>35</v>
      </c>
      <c r="B203" s="81"/>
      <c r="C203" s="82"/>
      <c r="D203" s="83"/>
      <c r="E203" s="60"/>
      <c r="F203" s="60"/>
      <c r="G203" s="60"/>
      <c r="H203" s="98"/>
      <c r="I203" s="98"/>
      <c r="J203" s="98"/>
      <c r="K203" s="77"/>
      <c r="L203" s="78">
        <f t="shared" si="6"/>
        <v>0</v>
      </c>
      <c r="M203" s="77"/>
      <c r="N203" s="79"/>
      <c r="O203" s="26"/>
      <c r="P203" s="27"/>
      <c r="Q203" s="80"/>
      <c r="R203" s="56">
        <v>0.182</v>
      </c>
    </row>
    <row r="204" spans="1:18">
      <c r="A204" s="65" t="s">
        <v>36</v>
      </c>
      <c r="B204" s="81"/>
      <c r="C204" s="84" t="s">
        <v>37</v>
      </c>
      <c r="D204" s="85"/>
      <c r="E204" s="60"/>
      <c r="F204" s="60"/>
      <c r="G204" s="60"/>
      <c r="H204" s="195" t="s">
        <v>38</v>
      </c>
      <c r="I204" s="195" t="s">
        <v>38</v>
      </c>
      <c r="J204" s="195" t="s">
        <v>38</v>
      </c>
      <c r="K204" s="87"/>
      <c r="L204" s="78">
        <f t="shared" si="6"/>
        <v>0</v>
      </c>
      <c r="M204" s="89"/>
      <c r="N204" s="90"/>
      <c r="O204" s="26"/>
      <c r="P204" s="27"/>
      <c r="Q204" s="80"/>
      <c r="R204" s="56">
        <v>0.182</v>
      </c>
    </row>
    <row r="205" spans="1:18">
      <c r="A205" s="65" t="s">
        <v>39</v>
      </c>
      <c r="B205" s="91">
        <f>COUNTA(C199:C203)+B204</f>
        <v>1</v>
      </c>
      <c r="C205" s="84" t="s">
        <v>40</v>
      </c>
      <c r="D205" s="85"/>
      <c r="E205" s="60"/>
      <c r="F205" s="60"/>
      <c r="G205" s="60"/>
      <c r="H205" s="195" t="s">
        <v>38</v>
      </c>
      <c r="I205" s="195" t="s">
        <v>38</v>
      </c>
      <c r="J205" s="195" t="s">
        <v>38</v>
      </c>
      <c r="K205" s="87"/>
      <c r="L205" s="90">
        <f>SUM(L199:L204)</f>
        <v>0</v>
      </c>
      <c r="M205" s="89"/>
      <c r="N205" s="90"/>
      <c r="O205" s="26"/>
      <c r="P205" s="27"/>
      <c r="Q205" s="80"/>
      <c r="R205" s="92"/>
    </row>
    <row r="206" spans="1:18">
      <c r="A206" s="65" t="s">
        <v>41</v>
      </c>
      <c r="B206" s="74"/>
      <c r="C206" s="84"/>
      <c r="D206" s="85"/>
      <c r="E206" s="60"/>
      <c r="F206" s="60"/>
      <c r="G206" s="60"/>
      <c r="H206" s="196"/>
      <c r="I206" s="95"/>
      <c r="J206" s="95"/>
      <c r="K206" s="95"/>
      <c r="L206" s="95"/>
      <c r="M206" s="96"/>
      <c r="N206" s="97"/>
      <c r="O206" s="26"/>
      <c r="P206" s="27"/>
      <c r="Q206" s="80"/>
      <c r="R206" s="92"/>
    </row>
    <row r="207" spans="1:18">
      <c r="A207" s="65" t="s">
        <v>42</v>
      </c>
      <c r="B207" s="81"/>
      <c r="C207" s="82" t="s">
        <v>43</v>
      </c>
      <c r="D207" s="83"/>
      <c r="E207" s="60"/>
      <c r="F207" s="60"/>
      <c r="G207" s="60"/>
      <c r="H207" s="98"/>
      <c r="I207" s="194"/>
      <c r="J207" s="98"/>
      <c r="K207" s="99"/>
      <c r="L207" s="78">
        <f t="shared" ref="L207:L212" si="7">ROUND(L144*(1+Q209)*S207,0)</f>
        <v>0</v>
      </c>
      <c r="M207" s="99"/>
      <c r="N207" s="90"/>
      <c r="O207" s="26"/>
      <c r="P207" s="27"/>
      <c r="Q207" s="80"/>
      <c r="R207" s="92">
        <v>0.37619999999999998</v>
      </c>
    </row>
    <row r="208" spans="1:18">
      <c r="A208" s="65" t="s">
        <v>44</v>
      </c>
      <c r="B208" s="81"/>
      <c r="C208" s="82" t="s">
        <v>45</v>
      </c>
      <c r="D208" s="83"/>
      <c r="E208" s="60"/>
      <c r="F208" s="60"/>
      <c r="G208" s="60"/>
      <c r="H208" s="98"/>
      <c r="I208" s="194"/>
      <c r="J208" s="98"/>
      <c r="K208" s="99"/>
      <c r="L208" s="78">
        <f t="shared" si="7"/>
        <v>0</v>
      </c>
      <c r="M208" s="99"/>
      <c r="N208" s="90"/>
      <c r="O208" s="26"/>
      <c r="P208" s="27"/>
      <c r="Q208" s="80"/>
      <c r="R208" s="92">
        <v>0.37619999999999998</v>
      </c>
    </row>
    <row r="209" spans="1:18">
      <c r="A209" s="65" t="s">
        <v>46</v>
      </c>
      <c r="B209" s="81"/>
      <c r="C209" s="82" t="s">
        <v>47</v>
      </c>
      <c r="D209" s="83"/>
      <c r="E209" s="60"/>
      <c r="F209" s="60"/>
      <c r="G209" s="60"/>
      <c r="H209" s="100"/>
      <c r="I209" s="100"/>
      <c r="J209" s="100"/>
      <c r="K209" s="101"/>
      <c r="L209" s="78">
        <f t="shared" si="7"/>
        <v>0</v>
      </c>
      <c r="M209" s="77"/>
      <c r="N209" s="79"/>
      <c r="O209" s="26"/>
      <c r="P209" s="27"/>
      <c r="Q209" s="80"/>
      <c r="R209" s="92">
        <f>R197</f>
        <v>0.09</v>
      </c>
    </row>
    <row r="210" spans="1:18">
      <c r="A210" s="65" t="s">
        <v>48</v>
      </c>
      <c r="B210" s="81"/>
      <c r="C210" s="82" t="s">
        <v>49</v>
      </c>
      <c r="D210" s="83"/>
      <c r="E210" s="60"/>
      <c r="F210" s="60"/>
      <c r="G210" s="60"/>
      <c r="H210" s="100"/>
      <c r="I210" s="100"/>
      <c r="J210" s="100"/>
      <c r="K210" s="101"/>
      <c r="L210" s="78">
        <f t="shared" si="7"/>
        <v>0</v>
      </c>
      <c r="M210" s="77"/>
      <c r="N210" s="79"/>
      <c r="O210" s="26"/>
      <c r="P210" s="27"/>
      <c r="Q210" s="80"/>
      <c r="R210" s="92">
        <f>R197</f>
        <v>0.09</v>
      </c>
    </row>
    <row r="211" spans="1:18">
      <c r="A211" s="65" t="s">
        <v>50</v>
      </c>
      <c r="B211" s="81"/>
      <c r="C211" s="82" t="s">
        <v>51</v>
      </c>
      <c r="D211" s="103"/>
      <c r="E211" s="26"/>
      <c r="F211" s="60"/>
      <c r="G211" s="102"/>
      <c r="H211" s="100"/>
      <c r="I211" s="100"/>
      <c r="J211" s="100"/>
      <c r="K211" s="101"/>
      <c r="L211" s="78">
        <f t="shared" si="7"/>
        <v>0</v>
      </c>
      <c r="M211" s="77"/>
      <c r="N211" s="79"/>
      <c r="O211" s="26"/>
      <c r="P211" s="27"/>
      <c r="Q211" s="80"/>
      <c r="R211" s="92">
        <v>0.37619999999999998</v>
      </c>
    </row>
    <row r="212" spans="1:18">
      <c r="A212" s="104" t="s">
        <v>36</v>
      </c>
      <c r="B212" s="105"/>
      <c r="C212" s="106" t="s">
        <v>52</v>
      </c>
      <c r="D212" s="107"/>
      <c r="E212" s="108"/>
      <c r="F212" s="109"/>
      <c r="G212" s="109"/>
      <c r="H212" s="78"/>
      <c r="I212" s="78"/>
      <c r="J212" s="78"/>
      <c r="K212" s="77"/>
      <c r="L212" s="78">
        <f t="shared" si="7"/>
        <v>0</v>
      </c>
      <c r="M212" s="77"/>
      <c r="N212" s="79"/>
      <c r="O212" s="26"/>
      <c r="P212" s="27"/>
      <c r="Q212" s="80"/>
      <c r="R212" s="92">
        <v>0.37619999999999998</v>
      </c>
    </row>
    <row r="213" spans="1:18">
      <c r="A213" s="65"/>
      <c r="B213" s="66"/>
      <c r="C213" s="84" t="s">
        <v>53</v>
      </c>
      <c r="D213" s="85"/>
      <c r="E213" s="60"/>
      <c r="F213" s="60"/>
      <c r="G213" s="60"/>
      <c r="H213" s="100"/>
      <c r="I213" s="100"/>
      <c r="J213" s="100"/>
      <c r="K213" s="101"/>
      <c r="L213" s="100">
        <f>L205+SUM(L207:L212)</f>
        <v>0</v>
      </c>
      <c r="M213" s="77"/>
      <c r="N213" s="79"/>
      <c r="O213" s="26"/>
      <c r="P213" s="27"/>
      <c r="Q213" s="80">
        <f>R193</f>
        <v>0.03</v>
      </c>
      <c r="R213" s="92">
        <f>R195</f>
        <v>0.182</v>
      </c>
    </row>
    <row r="214" spans="1:18">
      <c r="A214" s="65" t="s">
        <v>54</v>
      </c>
      <c r="B214" s="66"/>
      <c r="C214" s="84"/>
      <c r="D214" s="85"/>
      <c r="E214" s="60"/>
      <c r="F214" s="110"/>
      <c r="G214" s="60"/>
      <c r="H214" s="100"/>
      <c r="I214" s="100"/>
      <c r="J214" s="100"/>
      <c r="K214" s="101"/>
      <c r="L214" s="100">
        <f>ROUND(L199*R201+L200*R202+L201*R203+L202*R204+L203*R205+L204*R206+L207*R209+L208*R210+L209*R211+L210*R212+L211*R213+L212*R214,0)</f>
        <v>0</v>
      </c>
      <c r="M214" s="77"/>
      <c r="N214" s="79"/>
      <c r="O214" s="26"/>
      <c r="P214" s="27"/>
      <c r="Q214" s="80">
        <f>R193</f>
        <v>0.03</v>
      </c>
      <c r="R214" s="92">
        <f>R195</f>
        <v>0.182</v>
      </c>
    </row>
    <row r="215" spans="1:18">
      <c r="A215" s="65"/>
      <c r="B215" s="66"/>
      <c r="C215" s="84" t="s">
        <v>55</v>
      </c>
      <c r="D215" s="85"/>
      <c r="E215" s="60"/>
      <c r="F215" s="60"/>
      <c r="G215" s="60"/>
      <c r="H215" s="100"/>
      <c r="I215" s="100"/>
      <c r="J215" s="100"/>
      <c r="K215" s="101"/>
      <c r="L215" s="100">
        <f>L213+L214</f>
        <v>0</v>
      </c>
      <c r="M215" s="77"/>
      <c r="N215" s="79"/>
      <c r="O215" s="26"/>
      <c r="P215" s="27"/>
      <c r="R215" s="39"/>
    </row>
    <row r="216" spans="1:18">
      <c r="A216" s="57" t="s">
        <v>56</v>
      </c>
      <c r="B216" s="58"/>
      <c r="C216" s="112"/>
      <c r="D216" s="113"/>
      <c r="E216" s="26"/>
      <c r="F216" s="26"/>
      <c r="G216" s="26"/>
      <c r="H216" s="114"/>
      <c r="I216" s="114"/>
      <c r="J216" s="114"/>
      <c r="K216" s="115"/>
      <c r="L216" s="116"/>
      <c r="M216" s="117"/>
      <c r="N216" s="118"/>
      <c r="O216" s="26"/>
      <c r="P216" s="27"/>
      <c r="R216" s="39"/>
    </row>
    <row r="217" spans="1:18">
      <c r="A217" s="119"/>
      <c r="B217" s="30" t="s">
        <v>57</v>
      </c>
      <c r="C217" s="32"/>
      <c r="D217" s="32"/>
      <c r="E217" s="32"/>
      <c r="F217" s="32"/>
      <c r="G217" s="120">
        <v>0</v>
      </c>
      <c r="H217" s="121"/>
      <c r="I217" s="114"/>
      <c r="J217" s="121"/>
      <c r="K217" s="122"/>
      <c r="L217" s="116"/>
      <c r="M217" s="117"/>
      <c r="N217" s="118"/>
      <c r="O217" s="26"/>
      <c r="P217" s="27"/>
      <c r="R217" s="39"/>
    </row>
    <row r="218" spans="1:18">
      <c r="A218" s="119"/>
      <c r="B218" s="30" t="s">
        <v>57</v>
      </c>
      <c r="C218" s="32"/>
      <c r="D218" s="32"/>
      <c r="E218" s="32"/>
      <c r="F218" s="32"/>
      <c r="G218" s="120">
        <v>0</v>
      </c>
      <c r="H218" s="121"/>
      <c r="I218" s="114"/>
      <c r="J218" s="121"/>
      <c r="K218" s="122"/>
      <c r="L218" s="116"/>
      <c r="M218" s="117"/>
      <c r="N218" s="118"/>
      <c r="O218" s="26"/>
      <c r="P218" s="27"/>
      <c r="Q218" s="45">
        <f>R193</f>
        <v>0.03</v>
      </c>
      <c r="R218" s="39" t="s">
        <v>104</v>
      </c>
    </row>
    <row r="219" spans="1:18">
      <c r="A219" s="119"/>
      <c r="B219" s="30" t="s">
        <v>57</v>
      </c>
      <c r="C219" s="32"/>
      <c r="D219" s="32"/>
      <c r="E219" s="32"/>
      <c r="F219" s="32"/>
      <c r="G219" s="120">
        <v>0</v>
      </c>
      <c r="H219" s="121"/>
      <c r="I219" s="114"/>
      <c r="J219" s="121"/>
      <c r="K219" s="122"/>
      <c r="L219" s="116"/>
      <c r="M219" s="117"/>
      <c r="N219" s="118"/>
      <c r="O219" s="26"/>
      <c r="P219" s="27"/>
      <c r="Q219" s="45">
        <f>R193</f>
        <v>0.03</v>
      </c>
      <c r="R219" s="39" t="s">
        <v>104</v>
      </c>
    </row>
    <row r="220" spans="1:18">
      <c r="A220" s="57"/>
      <c r="B220" s="58"/>
      <c r="C220" s="112" t="s">
        <v>58</v>
      </c>
      <c r="D220" s="26"/>
      <c r="E220" s="26"/>
      <c r="F220" s="26"/>
      <c r="G220" s="121"/>
      <c r="H220" s="123"/>
      <c r="I220" s="123"/>
      <c r="J220" s="123"/>
      <c r="K220" s="124"/>
      <c r="L220" s="125">
        <f>SUM(G217:G219)</f>
        <v>0</v>
      </c>
      <c r="M220" s="126"/>
      <c r="N220" s="127"/>
      <c r="O220" s="26"/>
      <c r="P220" s="27"/>
    </row>
    <row r="221" spans="1:18">
      <c r="A221" s="104" t="s">
        <v>59</v>
      </c>
      <c r="B221" s="128"/>
      <c r="C221" s="129"/>
      <c r="D221" s="130" t="s">
        <v>60</v>
      </c>
      <c r="E221" s="129"/>
      <c r="F221" s="129"/>
      <c r="G221" s="129"/>
      <c r="H221" s="131"/>
      <c r="I221" s="131"/>
      <c r="J221" s="131"/>
      <c r="K221" s="89"/>
      <c r="L221" s="132">
        <f>L158*(1+Q218)*S221</f>
        <v>0</v>
      </c>
      <c r="M221" s="89"/>
      <c r="N221" s="90"/>
      <c r="O221" s="26"/>
      <c r="P221" s="27"/>
    </row>
    <row r="222" spans="1:18">
      <c r="A222" s="104"/>
      <c r="B222" s="128"/>
      <c r="C222" s="129"/>
      <c r="D222" s="84" t="s">
        <v>61</v>
      </c>
      <c r="E222" s="60"/>
      <c r="F222" s="60"/>
      <c r="G222" s="60"/>
      <c r="H222" s="100"/>
      <c r="I222" s="100"/>
      <c r="J222" s="100"/>
      <c r="K222" s="77"/>
      <c r="L222" s="132">
        <f>L159*(1+Q219)*S222</f>
        <v>0</v>
      </c>
      <c r="M222" s="101"/>
      <c r="N222" s="79"/>
      <c r="O222" s="26"/>
      <c r="P222" s="27"/>
    </row>
    <row r="223" spans="1:18">
      <c r="A223" s="57"/>
      <c r="B223" s="133"/>
      <c r="C223" s="121"/>
      <c r="D223" s="121"/>
      <c r="E223" s="32"/>
      <c r="F223" s="32"/>
      <c r="G223" s="32"/>
      <c r="H223" s="114"/>
      <c r="I223" s="114"/>
      <c r="J223" s="114"/>
      <c r="K223" s="115"/>
      <c r="L223" s="116"/>
      <c r="M223" s="117"/>
      <c r="N223" s="118"/>
      <c r="O223" s="26"/>
      <c r="P223" s="27"/>
      <c r="R223" s="39"/>
    </row>
    <row r="224" spans="1:18">
      <c r="A224" s="18" t="s">
        <v>62</v>
      </c>
      <c r="B224" s="19"/>
      <c r="C224" s="20"/>
      <c r="D224" s="20"/>
      <c r="E224" s="20"/>
      <c r="F224" s="20"/>
      <c r="G224" s="20"/>
      <c r="H224" s="125"/>
      <c r="I224" s="125"/>
      <c r="J224" s="125"/>
      <c r="K224" s="115"/>
      <c r="L224" s="116"/>
      <c r="M224" s="117"/>
      <c r="N224" s="118"/>
      <c r="O224" s="26"/>
      <c r="P224" s="27"/>
      <c r="R224" s="39"/>
    </row>
    <row r="225" spans="1:18">
      <c r="A225" s="57"/>
      <c r="B225" s="112" t="s">
        <v>63</v>
      </c>
      <c r="C225" s="112"/>
      <c r="D225" s="134" t="s">
        <v>64</v>
      </c>
      <c r="E225" s="135"/>
      <c r="F225" s="26"/>
      <c r="G225" s="136"/>
      <c r="H225" s="137"/>
      <c r="I225" s="121"/>
      <c r="J225" s="121"/>
      <c r="K225" s="122"/>
      <c r="L225" s="116"/>
      <c r="M225" s="117"/>
      <c r="N225" s="118"/>
      <c r="O225" s="26"/>
      <c r="P225" s="27"/>
      <c r="R225" s="39"/>
    </row>
    <row r="226" spans="1:18">
      <c r="A226" s="57"/>
      <c r="B226" s="112" t="s">
        <v>65</v>
      </c>
      <c r="C226" s="112"/>
      <c r="D226" s="112"/>
      <c r="E226" s="135"/>
      <c r="F226" s="26"/>
      <c r="G226" s="136"/>
      <c r="H226" s="137"/>
      <c r="I226" s="121"/>
      <c r="J226" s="121"/>
      <c r="K226" s="122"/>
      <c r="L226" s="116"/>
      <c r="M226" s="117"/>
      <c r="N226" s="118"/>
      <c r="O226" s="26"/>
      <c r="P226" s="27"/>
      <c r="R226" s="39"/>
    </row>
    <row r="227" spans="1:18">
      <c r="A227" s="57"/>
      <c r="B227" s="112" t="s">
        <v>66</v>
      </c>
      <c r="C227" s="112"/>
      <c r="D227" s="112"/>
      <c r="E227" s="135"/>
      <c r="F227" s="26"/>
      <c r="G227" s="136"/>
      <c r="H227" s="137"/>
      <c r="I227" s="121"/>
      <c r="J227" s="121"/>
      <c r="K227" s="122"/>
      <c r="L227" s="116"/>
      <c r="M227" s="117"/>
      <c r="N227" s="118"/>
      <c r="O227" s="26"/>
      <c r="P227" s="27"/>
      <c r="R227" s="39"/>
    </row>
    <row r="228" spans="1:18">
      <c r="A228" s="57"/>
      <c r="B228" s="84" t="s">
        <v>67</v>
      </c>
      <c r="C228" s="84"/>
      <c r="D228" s="112"/>
      <c r="E228" s="135"/>
      <c r="F228" s="26"/>
      <c r="G228" s="135"/>
      <c r="H228" s="138"/>
      <c r="I228" s="121"/>
      <c r="J228" s="121"/>
      <c r="K228" s="122"/>
      <c r="L228" s="116"/>
      <c r="M228" s="117"/>
      <c r="N228" s="118"/>
      <c r="O228" s="26"/>
      <c r="P228" s="27"/>
      <c r="R228" s="39"/>
    </row>
    <row r="229" spans="1:18">
      <c r="A229" s="139"/>
      <c r="B229" s="82"/>
      <c r="C229" s="60"/>
      <c r="D229" s="130" t="s">
        <v>68</v>
      </c>
      <c r="E229" s="129"/>
      <c r="F229" s="128">
        <v>0</v>
      </c>
      <c r="G229" s="130" t="s">
        <v>69</v>
      </c>
      <c r="H229" s="140"/>
      <c r="I229" s="140"/>
      <c r="J229" s="140"/>
      <c r="K229" s="87"/>
      <c r="L229" s="131">
        <f>SUM(E225:E228)*S229</f>
        <v>0</v>
      </c>
      <c r="M229" s="89"/>
      <c r="N229" s="90"/>
      <c r="O229" s="26"/>
      <c r="P229" s="27"/>
      <c r="R229" s="39"/>
    </row>
    <row r="230" spans="1:18">
      <c r="A230" s="65" t="s">
        <v>70</v>
      </c>
      <c r="B230" s="66"/>
      <c r="C230" s="60"/>
      <c r="D230" s="60"/>
      <c r="E230" s="60"/>
      <c r="F230" s="60"/>
      <c r="G230" s="60"/>
      <c r="H230" s="100"/>
      <c r="I230" s="100"/>
      <c r="J230" s="100"/>
      <c r="K230" s="141"/>
      <c r="L230" s="96"/>
      <c r="M230" s="96"/>
      <c r="N230" s="142"/>
      <c r="O230" s="26"/>
      <c r="P230" s="27"/>
      <c r="R230" s="39"/>
    </row>
    <row r="231" spans="1:18">
      <c r="A231" s="65"/>
      <c r="B231" s="84" t="s">
        <v>71</v>
      </c>
      <c r="C231" s="84"/>
      <c r="D231" s="60"/>
      <c r="E231" s="60"/>
      <c r="F231" s="60"/>
      <c r="G231" s="60"/>
      <c r="H231" s="100"/>
      <c r="I231" s="100"/>
      <c r="J231" s="100"/>
      <c r="K231" s="101"/>
      <c r="L231" s="78">
        <f t="shared" ref="L231:L236" si="8">L168*(1+Q231)*S231</f>
        <v>0</v>
      </c>
      <c r="M231" s="77"/>
      <c r="N231" s="79"/>
      <c r="O231" s="26"/>
      <c r="P231" s="27"/>
      <c r="Q231" s="45">
        <f>R193</f>
        <v>0.03</v>
      </c>
      <c r="R231" s="39" t="s">
        <v>104</v>
      </c>
    </row>
    <row r="232" spans="1:18">
      <c r="A232" s="65"/>
      <c r="B232" s="84" t="s">
        <v>72</v>
      </c>
      <c r="C232" s="84"/>
      <c r="D232" s="60"/>
      <c r="E232" s="60"/>
      <c r="F232" s="60"/>
      <c r="G232" s="60"/>
      <c r="H232" s="100"/>
      <c r="I232" s="100"/>
      <c r="J232" s="100"/>
      <c r="K232" s="101"/>
      <c r="L232" s="78">
        <f t="shared" si="8"/>
        <v>0</v>
      </c>
      <c r="M232" s="77"/>
      <c r="N232" s="79"/>
      <c r="O232" s="26"/>
      <c r="P232" s="27"/>
      <c r="Q232" s="45">
        <f>R193</f>
        <v>0.03</v>
      </c>
      <c r="R232" s="39" t="s">
        <v>104</v>
      </c>
    </row>
    <row r="233" spans="1:18">
      <c r="A233" s="65"/>
      <c r="B233" s="84" t="s">
        <v>73</v>
      </c>
      <c r="C233" s="84"/>
      <c r="D233" s="60"/>
      <c r="E233" s="60"/>
      <c r="F233" s="60"/>
      <c r="G233" s="60"/>
      <c r="H233" s="100"/>
      <c r="I233" s="100"/>
      <c r="J233" s="100"/>
      <c r="K233" s="101"/>
      <c r="L233" s="78">
        <f t="shared" si="8"/>
        <v>0</v>
      </c>
      <c r="M233" s="77"/>
      <c r="N233" s="79"/>
      <c r="O233" s="26"/>
      <c r="P233" s="27"/>
      <c r="R233" s="39"/>
    </row>
    <row r="234" spans="1:18">
      <c r="A234" s="65"/>
      <c r="B234" s="84" t="s">
        <v>74</v>
      </c>
      <c r="C234" s="84"/>
      <c r="D234" s="60"/>
      <c r="E234" s="60"/>
      <c r="F234" s="60"/>
      <c r="G234" s="60"/>
      <c r="H234" s="100"/>
      <c r="I234" s="100"/>
      <c r="J234" s="100"/>
      <c r="K234" s="101"/>
      <c r="L234" s="78">
        <f t="shared" si="8"/>
        <v>0</v>
      </c>
      <c r="M234" s="77"/>
      <c r="N234" s="79"/>
      <c r="O234" s="26"/>
      <c r="P234" s="27"/>
      <c r="R234" s="39"/>
    </row>
    <row r="235" spans="1:18">
      <c r="A235" s="65"/>
      <c r="B235" s="84" t="s">
        <v>75</v>
      </c>
      <c r="C235" s="84"/>
      <c r="D235" s="60"/>
      <c r="E235" s="60"/>
      <c r="F235" s="60"/>
      <c r="G235" s="60"/>
      <c r="H235" s="100"/>
      <c r="I235" s="100"/>
      <c r="J235" s="100"/>
      <c r="K235" s="101"/>
      <c r="L235" s="78">
        <f t="shared" si="8"/>
        <v>0</v>
      </c>
      <c r="M235" s="77"/>
      <c r="N235" s="79"/>
      <c r="O235" s="26"/>
      <c r="P235" s="27"/>
      <c r="R235" s="39"/>
    </row>
    <row r="236" spans="1:18">
      <c r="A236" s="65"/>
      <c r="B236" s="84" t="s">
        <v>76</v>
      </c>
      <c r="C236" s="84"/>
      <c r="D236" s="60"/>
      <c r="E236" s="102"/>
      <c r="F236" s="60"/>
      <c r="G236" s="60"/>
      <c r="H236" s="100"/>
      <c r="I236" s="100"/>
      <c r="J236" s="100"/>
      <c r="K236" s="101"/>
      <c r="L236" s="78">
        <f t="shared" si="8"/>
        <v>0</v>
      </c>
      <c r="M236" s="77"/>
      <c r="N236" s="79"/>
      <c r="O236" s="26"/>
      <c r="P236" s="27"/>
      <c r="R236" s="39"/>
    </row>
    <row r="237" spans="1:18">
      <c r="A237" s="65"/>
      <c r="B237" s="82"/>
      <c r="C237" s="84" t="s">
        <v>77</v>
      </c>
      <c r="D237" s="60"/>
      <c r="E237" s="143"/>
      <c r="F237" s="60"/>
      <c r="G237" s="60"/>
      <c r="H237" s="140"/>
      <c r="I237" s="140"/>
      <c r="J237" s="140"/>
      <c r="K237" s="144"/>
      <c r="L237" s="78">
        <f>SUM(L231:L236)</f>
        <v>0</v>
      </c>
      <c r="M237" s="77"/>
      <c r="N237" s="79"/>
      <c r="O237" s="26"/>
      <c r="P237" s="27"/>
      <c r="R237" s="39"/>
    </row>
    <row r="238" spans="1:18">
      <c r="A238" s="65" t="s">
        <v>78</v>
      </c>
      <c r="B238" s="66"/>
      <c r="C238" s="60"/>
      <c r="D238" s="60"/>
      <c r="E238" s="60"/>
      <c r="F238" s="60"/>
      <c r="G238" s="60"/>
      <c r="H238" s="100"/>
      <c r="I238" s="100"/>
      <c r="J238" s="100"/>
      <c r="K238" s="101"/>
      <c r="L238" s="100">
        <f>L215+L220+L221+L222+L229+L237</f>
        <v>0</v>
      </c>
      <c r="M238" s="101"/>
      <c r="N238" s="79"/>
      <c r="O238" s="26"/>
      <c r="P238" s="27"/>
      <c r="R238" s="39"/>
    </row>
    <row r="239" spans="1:18">
      <c r="A239" s="57" t="s">
        <v>79</v>
      </c>
      <c r="B239" s="58"/>
      <c r="C239" s="26"/>
      <c r="D239" s="26"/>
      <c r="E239" s="26"/>
      <c r="F239" s="26"/>
      <c r="G239" s="26"/>
      <c r="H239" s="114"/>
      <c r="I239" s="114"/>
      <c r="J239" s="114"/>
      <c r="K239" s="115"/>
      <c r="L239" s="116"/>
      <c r="M239" s="117"/>
      <c r="N239" s="118"/>
      <c r="O239" s="26"/>
      <c r="P239" s="27"/>
      <c r="R239" s="39"/>
    </row>
    <row r="240" spans="1:18">
      <c r="A240" s="57"/>
      <c r="B240" s="58"/>
      <c r="C240" s="26"/>
      <c r="D240" s="197">
        <f>R192</f>
        <v>0.48</v>
      </c>
      <c r="E240" s="146" t="str">
        <f>E177</f>
        <v>Modified Total Direct Costs (on-campus research rate)</v>
      </c>
      <c r="F240" s="26"/>
      <c r="G240" s="26"/>
      <c r="H240" s="114"/>
      <c r="I240" s="114"/>
      <c r="J240" s="114"/>
      <c r="K240" s="115"/>
      <c r="L240" s="116"/>
      <c r="M240" s="117"/>
      <c r="N240" s="118"/>
      <c r="O240" s="26"/>
      <c r="P240" s="27"/>
      <c r="R240" s="39"/>
    </row>
    <row r="241" spans="1:18">
      <c r="A241" s="57"/>
      <c r="B241" s="58"/>
      <c r="C241" s="26"/>
      <c r="D241" s="145">
        <f>D178</f>
        <v>0</v>
      </c>
      <c r="E241" s="146" t="str">
        <f>E178</f>
        <v>Modified Total Direct Costs (off-campus rate)</v>
      </c>
      <c r="F241" s="121"/>
      <c r="G241" s="26"/>
      <c r="H241" s="114"/>
      <c r="I241" s="114"/>
      <c r="J241" s="114"/>
      <c r="K241" s="141"/>
      <c r="L241" s="96"/>
      <c r="M241" s="96"/>
      <c r="N241" s="142"/>
      <c r="O241" s="26"/>
      <c r="P241" s="27"/>
      <c r="R241" s="39"/>
    </row>
    <row r="242" spans="1:18">
      <c r="A242" s="65"/>
      <c r="B242" s="84" t="s">
        <v>107</v>
      </c>
      <c r="C242" s="143"/>
      <c r="D242" s="60"/>
      <c r="E242" s="60"/>
      <c r="F242" s="60"/>
      <c r="G242" s="60"/>
      <c r="H242" s="100"/>
      <c r="I242" s="100"/>
      <c r="J242" s="100"/>
      <c r="K242" s="101"/>
      <c r="L242" s="100">
        <f>ROUND(D240*(L238-L220-L229-L235),0)</f>
        <v>0</v>
      </c>
      <c r="M242" s="101"/>
      <c r="N242" s="79"/>
      <c r="O242" s="26"/>
      <c r="P242" s="27"/>
      <c r="R242" s="39"/>
    </row>
    <row r="243" spans="1:18">
      <c r="A243" s="65" t="s">
        <v>83</v>
      </c>
      <c r="B243" s="66"/>
      <c r="C243" s="60"/>
      <c r="D243" s="60"/>
      <c r="E243" s="60"/>
      <c r="F243" s="60"/>
      <c r="G243" s="60"/>
      <c r="H243" s="100"/>
      <c r="I243" s="100"/>
      <c r="J243" s="100"/>
      <c r="K243" s="101"/>
      <c r="L243" s="100">
        <f>L238+L242</f>
        <v>0</v>
      </c>
      <c r="M243" s="101"/>
      <c r="N243" s="79"/>
      <c r="O243" s="26"/>
      <c r="P243" s="27"/>
      <c r="R243" s="39"/>
    </row>
    <row r="244" spans="1:18">
      <c r="A244" s="65" t="s">
        <v>84</v>
      </c>
      <c r="B244" s="66"/>
      <c r="C244" s="60"/>
      <c r="D244" s="60"/>
      <c r="E244" s="60"/>
      <c r="F244" s="60"/>
      <c r="G244" s="60"/>
      <c r="H244" s="100"/>
      <c r="I244" s="100"/>
      <c r="J244" s="100"/>
      <c r="K244" s="101"/>
      <c r="L244" s="78">
        <v>0</v>
      </c>
      <c r="M244" s="77"/>
      <c r="N244" s="79"/>
      <c r="O244" s="26"/>
      <c r="P244" s="27"/>
      <c r="R244" s="39"/>
    </row>
    <row r="245" spans="1:18">
      <c r="A245" s="65" t="s">
        <v>85</v>
      </c>
      <c r="B245" s="66"/>
      <c r="C245" s="60"/>
      <c r="D245" s="60"/>
      <c r="E245" s="60"/>
      <c r="F245" s="60"/>
      <c r="G245" s="60"/>
      <c r="H245" s="100"/>
      <c r="I245" s="100"/>
      <c r="J245" s="100"/>
      <c r="K245" s="101"/>
      <c r="L245" s="100">
        <f>L243-L244</f>
        <v>0</v>
      </c>
      <c r="M245" s="147"/>
      <c r="N245" s="148"/>
      <c r="O245" s="26"/>
      <c r="P245" s="27"/>
      <c r="R245" s="39"/>
    </row>
    <row r="246" spans="1:18" ht="16.5" thickBot="1">
      <c r="A246" s="65" t="s">
        <v>86</v>
      </c>
      <c r="B246" s="66"/>
      <c r="C246" s="60"/>
      <c r="D246" s="60"/>
      <c r="E246" s="60"/>
      <c r="F246" s="149">
        <v>0</v>
      </c>
      <c r="G246" s="150" t="s">
        <v>87</v>
      </c>
      <c r="H246" s="151"/>
      <c r="I246" s="151"/>
      <c r="J246" s="151"/>
      <c r="K246" s="151"/>
      <c r="L246" s="78"/>
      <c r="M246" s="152"/>
      <c r="N246" s="153"/>
      <c r="O246" s="26"/>
      <c r="P246" s="27"/>
      <c r="R246" s="39"/>
    </row>
    <row r="247" spans="1:18">
      <c r="A247" s="18" t="s">
        <v>88</v>
      </c>
      <c r="B247" s="19"/>
      <c r="C247" s="20"/>
      <c r="D247" s="20"/>
      <c r="E247" s="154"/>
      <c r="F247" s="155"/>
      <c r="G247" s="156" t="s">
        <v>89</v>
      </c>
      <c r="H247" s="157"/>
      <c r="I247" s="158"/>
      <c r="J247" s="159"/>
      <c r="K247" s="160"/>
      <c r="L247" s="158"/>
      <c r="M247" s="158"/>
      <c r="N247" s="161"/>
      <c r="O247" s="26"/>
      <c r="P247" s="27"/>
      <c r="R247" s="39"/>
    </row>
    <row r="248" spans="1:18">
      <c r="A248" s="162"/>
      <c r="B248" s="30"/>
      <c r="C248" s="32"/>
      <c r="D248" s="32"/>
      <c r="E248" s="163"/>
      <c r="F248" s="164"/>
      <c r="G248" s="165"/>
      <c r="H248" s="166"/>
      <c r="I248" s="167" t="s">
        <v>90</v>
      </c>
      <c r="J248" s="42"/>
      <c r="K248" s="42"/>
      <c r="L248" s="168"/>
      <c r="M248" s="168"/>
      <c r="N248" s="169"/>
      <c r="O248" s="26"/>
      <c r="P248" s="27"/>
      <c r="R248" s="39"/>
    </row>
    <row r="249" spans="1:18">
      <c r="A249" s="18" t="s">
        <v>91</v>
      </c>
      <c r="B249" s="19"/>
      <c r="C249" s="20"/>
      <c r="D249" s="20"/>
      <c r="E249" s="154"/>
      <c r="F249" s="155"/>
      <c r="G249" s="156" t="s">
        <v>89</v>
      </c>
      <c r="H249" s="166" t="s">
        <v>92</v>
      </c>
      <c r="I249" s="42"/>
      <c r="J249" s="170" t="s">
        <v>93</v>
      </c>
      <c r="K249" s="171"/>
      <c r="L249" s="171"/>
      <c r="M249" s="172" t="s">
        <v>94</v>
      </c>
      <c r="N249" s="173"/>
      <c r="O249" s="26"/>
      <c r="P249" s="27"/>
      <c r="R249" s="39"/>
    </row>
    <row r="250" spans="1:18" ht="16.5" thickBot="1">
      <c r="A250" s="174"/>
      <c r="B250" s="74"/>
      <c r="C250" s="75"/>
      <c r="D250" s="75"/>
      <c r="E250" s="175"/>
      <c r="F250" s="176"/>
      <c r="G250" s="177"/>
      <c r="H250" s="178"/>
      <c r="I250" s="179"/>
      <c r="J250" s="180"/>
      <c r="K250" s="179"/>
      <c r="L250" s="181"/>
      <c r="M250" s="182"/>
      <c r="N250" s="183"/>
      <c r="O250" s="26"/>
      <c r="P250" s="27"/>
      <c r="R250" s="39"/>
    </row>
    <row r="251" spans="1:18">
      <c r="A251" s="184"/>
      <c r="B251" s="184"/>
      <c r="C251" s="185"/>
      <c r="D251" s="185"/>
      <c r="E251" s="186"/>
      <c r="F251" s="186"/>
      <c r="G251" s="184"/>
      <c r="H251" s="187"/>
      <c r="I251" s="187"/>
      <c r="J251" s="187"/>
      <c r="K251" s="187"/>
      <c r="L251" s="188"/>
      <c r="M251" s="188"/>
      <c r="N251" s="189"/>
      <c r="O251" s="26"/>
      <c r="P251" s="27"/>
      <c r="R251" s="39"/>
    </row>
    <row r="252" spans="1:18" ht="16.5" thickBot="1">
      <c r="A252" s="190" t="s">
        <v>95</v>
      </c>
      <c r="E252" s="191" t="s">
        <v>96</v>
      </c>
      <c r="G252" s="112" t="s">
        <v>97</v>
      </c>
      <c r="O252" s="26"/>
      <c r="P252" s="27"/>
    </row>
    <row r="253" spans="1:18">
      <c r="D253" s="2"/>
      <c r="E253" s="2"/>
      <c r="F253" s="3" t="s">
        <v>108</v>
      </c>
      <c r="G253" s="2"/>
      <c r="I253" s="4"/>
      <c r="J253" s="5"/>
      <c r="K253" s="6"/>
      <c r="L253" s="6"/>
      <c r="M253" s="7"/>
      <c r="N253" s="8"/>
    </row>
    <row r="254" spans="1:18">
      <c r="D254" s="2"/>
      <c r="E254" s="2"/>
      <c r="F254" s="12" t="s">
        <v>3</v>
      </c>
      <c r="G254" s="2"/>
      <c r="I254" s="13"/>
      <c r="J254" s="14"/>
      <c r="K254" s="15"/>
      <c r="L254" s="14"/>
      <c r="M254" s="14"/>
      <c r="N254" s="16"/>
      <c r="Q254" s="17" t="s">
        <v>4</v>
      </c>
      <c r="R254" s="17"/>
    </row>
    <row r="255" spans="1:18">
      <c r="A255" s="18" t="s">
        <v>5</v>
      </c>
      <c r="B255" s="19"/>
      <c r="C255" s="20"/>
      <c r="D255" s="20"/>
      <c r="E255" s="20"/>
      <c r="F255" s="20"/>
      <c r="G255" s="20"/>
      <c r="H255" s="21"/>
      <c r="I255" s="22" t="s">
        <v>6</v>
      </c>
      <c r="J255" s="23"/>
      <c r="K255" s="23"/>
      <c r="L255" s="24" t="s">
        <v>7</v>
      </c>
      <c r="M255" s="24"/>
      <c r="N255" s="25"/>
      <c r="O255" s="26"/>
      <c r="P255" s="27"/>
      <c r="Q255" s="9" t="s">
        <v>8</v>
      </c>
      <c r="R255" s="28">
        <v>0.44500000000000001</v>
      </c>
    </row>
    <row r="256" spans="1:18">
      <c r="A256" s="29"/>
      <c r="B256" s="30"/>
      <c r="C256" s="31" t="str">
        <f>C193</f>
        <v>Millersville University</v>
      </c>
      <c r="D256" s="31"/>
      <c r="E256" s="32"/>
      <c r="F256" s="32"/>
      <c r="G256" s="32"/>
      <c r="H256" s="26"/>
      <c r="I256" s="33"/>
      <c r="J256" s="34"/>
      <c r="K256" s="34"/>
      <c r="L256" s="35" t="s">
        <v>9</v>
      </c>
      <c r="M256" s="36"/>
      <c r="N256" s="37" t="s">
        <v>10</v>
      </c>
      <c r="O256" s="26"/>
      <c r="P256" s="27"/>
      <c r="Q256" s="38" t="s">
        <v>11</v>
      </c>
      <c r="R256" s="39">
        <f>R193</f>
        <v>0.03</v>
      </c>
    </row>
    <row r="257" spans="1:18">
      <c r="A257" s="18" t="s">
        <v>12</v>
      </c>
      <c r="B257" s="19"/>
      <c r="C257" s="20"/>
      <c r="D257" s="20"/>
      <c r="E257" s="20"/>
      <c r="F257" s="20"/>
      <c r="G257" s="20"/>
      <c r="H257" s="40"/>
      <c r="I257" s="41" t="s">
        <v>13</v>
      </c>
      <c r="J257" s="42"/>
      <c r="K257" s="42"/>
      <c r="L257" s="43"/>
      <c r="M257" s="44"/>
      <c r="N257" s="25"/>
      <c r="O257" s="26"/>
      <c r="P257" s="27"/>
      <c r="Q257" s="45" t="s">
        <v>14</v>
      </c>
      <c r="R257" s="39"/>
    </row>
    <row r="258" spans="1:18">
      <c r="A258" s="46"/>
      <c r="B258" s="47"/>
      <c r="C258" s="31" t="str">
        <f>C132</f>
        <v xml:space="preserve">PI Name </v>
      </c>
      <c r="D258" s="31"/>
      <c r="E258" s="31"/>
      <c r="F258" s="31"/>
      <c r="G258" s="31"/>
      <c r="H258" s="26"/>
      <c r="I258" s="48"/>
      <c r="J258" s="34"/>
      <c r="K258" s="34"/>
      <c r="L258" s="49"/>
      <c r="M258" s="50"/>
      <c r="N258" s="51"/>
      <c r="O258" s="26"/>
      <c r="P258" s="27"/>
      <c r="Q258" s="45" t="s">
        <v>16</v>
      </c>
      <c r="R258" s="39">
        <v>0.40639999999999998</v>
      </c>
    </row>
    <row r="259" spans="1:18">
      <c r="A259" s="18" t="s">
        <v>17</v>
      </c>
      <c r="B259" s="19"/>
      <c r="C259" s="20"/>
      <c r="D259" s="20"/>
      <c r="E259" s="20"/>
      <c r="F259" s="20"/>
      <c r="G259" s="20"/>
      <c r="H259" s="52" t="s">
        <v>18</v>
      </c>
      <c r="I259" s="20"/>
      <c r="J259" s="20"/>
      <c r="K259" s="53" t="s">
        <v>19</v>
      </c>
      <c r="L259" s="54"/>
      <c r="M259" s="53"/>
      <c r="N259" s="55"/>
      <c r="O259" s="26"/>
      <c r="P259" s="27"/>
      <c r="Q259" s="45" t="s">
        <v>20</v>
      </c>
      <c r="R259" s="193">
        <v>0.16470000000000001</v>
      </c>
    </row>
    <row r="260" spans="1:18">
      <c r="A260" s="57" t="s">
        <v>100</v>
      </c>
      <c r="B260" s="58"/>
      <c r="C260" s="26"/>
      <c r="D260" s="26"/>
      <c r="E260" s="26"/>
      <c r="F260" s="26"/>
      <c r="G260" s="26"/>
      <c r="H260" s="59" t="s">
        <v>22</v>
      </c>
      <c r="I260" s="60"/>
      <c r="J260" s="60"/>
      <c r="K260" s="61" t="s">
        <v>23</v>
      </c>
      <c r="L260" s="62"/>
      <c r="M260" s="61"/>
      <c r="N260" s="63"/>
      <c r="O260" s="26"/>
      <c r="P260" s="27"/>
      <c r="Q260" s="38" t="s">
        <v>24</v>
      </c>
      <c r="R260" s="39">
        <f>R197</f>
        <v>0.09</v>
      </c>
    </row>
    <row r="261" spans="1:18">
      <c r="A261" s="65"/>
      <c r="B261" s="66"/>
      <c r="C261" s="60"/>
      <c r="D261" s="60"/>
      <c r="E261" s="60"/>
      <c r="F261" s="60"/>
      <c r="G261" s="60"/>
      <c r="H261" s="67" t="s">
        <v>25</v>
      </c>
      <c r="I261" s="67" t="s">
        <v>26</v>
      </c>
      <c r="J261" s="67" t="s">
        <v>27</v>
      </c>
      <c r="K261" s="68" t="s">
        <v>28</v>
      </c>
      <c r="L261" s="69"/>
      <c r="M261" s="68"/>
      <c r="N261" s="70"/>
      <c r="O261" s="26"/>
      <c r="P261" s="27"/>
      <c r="Q261" s="80"/>
      <c r="R261" s="92" t="s">
        <v>14</v>
      </c>
    </row>
    <row r="262" spans="1:18">
      <c r="A262" s="73" t="s">
        <v>30</v>
      </c>
      <c r="B262" s="74"/>
      <c r="C262" s="75" t="str">
        <f>C199</f>
        <v>XXX</v>
      </c>
      <c r="D262" s="75"/>
      <c r="E262" s="75"/>
      <c r="F262" s="75"/>
      <c r="G262" s="75"/>
      <c r="H262" s="98">
        <f>H199*S262</f>
        <v>0</v>
      </c>
      <c r="I262" s="98">
        <f>I199*S262</f>
        <v>0</v>
      </c>
      <c r="J262" s="98">
        <f>J199*S262</f>
        <v>0</v>
      </c>
      <c r="K262" s="77"/>
      <c r="L262" s="78">
        <f t="shared" ref="L262:L267" si="9">ROUND(L199*(1+Q264)*S262,0)</f>
        <v>0</v>
      </c>
      <c r="M262" s="77"/>
      <c r="N262" s="79"/>
      <c r="O262" s="26"/>
      <c r="P262" s="27"/>
      <c r="Q262" s="80" t="s">
        <v>11</v>
      </c>
      <c r="R262" s="92" t="s">
        <v>101</v>
      </c>
    </row>
    <row r="263" spans="1:18">
      <c r="A263" s="73" t="s">
        <v>32</v>
      </c>
      <c r="B263" s="74"/>
      <c r="C263" s="75"/>
      <c r="D263" s="75"/>
      <c r="E263" s="75"/>
      <c r="F263" s="75"/>
      <c r="G263" s="75"/>
      <c r="H263" s="98"/>
      <c r="I263" s="98"/>
      <c r="J263" s="98"/>
      <c r="K263" s="77"/>
      <c r="L263" s="78">
        <f t="shared" si="9"/>
        <v>0</v>
      </c>
      <c r="M263" s="77"/>
      <c r="N263" s="79"/>
      <c r="O263" s="26"/>
      <c r="P263" s="27"/>
      <c r="Q263" s="71" t="s">
        <v>102</v>
      </c>
      <c r="R263" s="72" t="s">
        <v>103</v>
      </c>
    </row>
    <row r="264" spans="1:18">
      <c r="A264" s="73" t="s">
        <v>33</v>
      </c>
      <c r="B264" s="74"/>
      <c r="C264" s="75"/>
      <c r="D264" s="75"/>
      <c r="E264" s="75"/>
      <c r="F264" s="75"/>
      <c r="G264" s="75"/>
      <c r="H264" s="98"/>
      <c r="I264" s="98"/>
      <c r="J264" s="98"/>
      <c r="K264" s="77"/>
      <c r="L264" s="78">
        <f t="shared" si="9"/>
        <v>0</v>
      </c>
      <c r="M264" s="77"/>
      <c r="N264" s="79"/>
      <c r="O264" s="26"/>
      <c r="P264" s="27"/>
      <c r="Q264" s="80">
        <f>R256</f>
        <v>0.03</v>
      </c>
      <c r="R264" s="193">
        <v>0.16470000000000001</v>
      </c>
    </row>
    <row r="265" spans="1:18">
      <c r="A265" s="73" t="s">
        <v>34</v>
      </c>
      <c r="B265" s="74"/>
      <c r="C265" s="75"/>
      <c r="D265" s="75"/>
      <c r="E265" s="75"/>
      <c r="F265" s="75"/>
      <c r="G265" s="75"/>
      <c r="H265" s="98"/>
      <c r="I265" s="98"/>
      <c r="J265" s="98"/>
      <c r="K265" s="77"/>
      <c r="L265" s="78">
        <f t="shared" si="9"/>
        <v>0</v>
      </c>
      <c r="M265" s="77"/>
      <c r="N265" s="79"/>
      <c r="O265" s="26"/>
      <c r="P265" s="27"/>
      <c r="Q265" s="80">
        <f>R256</f>
        <v>0.03</v>
      </c>
      <c r="R265" s="193">
        <v>0.16470000000000001</v>
      </c>
    </row>
    <row r="266" spans="1:18">
      <c r="A266" s="73" t="s">
        <v>35</v>
      </c>
      <c r="B266" s="81"/>
      <c r="C266" s="82"/>
      <c r="D266" s="83"/>
      <c r="E266" s="60"/>
      <c r="F266" s="60"/>
      <c r="G266" s="60"/>
      <c r="H266" s="98"/>
      <c r="I266" s="98"/>
      <c r="J266" s="98"/>
      <c r="K266" s="77"/>
      <c r="L266" s="78">
        <f t="shared" si="9"/>
        <v>0</v>
      </c>
      <c r="M266" s="77"/>
      <c r="N266" s="79"/>
      <c r="O266" s="26"/>
      <c r="P266" s="27"/>
      <c r="Q266" s="80">
        <f>R256</f>
        <v>0.03</v>
      </c>
      <c r="R266" s="193">
        <v>0.16470000000000001</v>
      </c>
    </row>
    <row r="267" spans="1:18">
      <c r="A267" s="65" t="s">
        <v>36</v>
      </c>
      <c r="B267" s="81"/>
      <c r="C267" s="84" t="s">
        <v>37</v>
      </c>
      <c r="D267" s="85"/>
      <c r="E267" s="60"/>
      <c r="F267" s="60"/>
      <c r="G267" s="60"/>
      <c r="H267" s="195" t="s">
        <v>38</v>
      </c>
      <c r="I267" s="195" t="s">
        <v>38</v>
      </c>
      <c r="J267" s="195" t="s">
        <v>38</v>
      </c>
      <c r="K267" s="87"/>
      <c r="L267" s="78">
        <f t="shared" si="9"/>
        <v>0</v>
      </c>
      <c r="M267" s="89"/>
      <c r="N267" s="90"/>
      <c r="O267" s="26"/>
      <c r="P267" s="27"/>
      <c r="Q267" s="80">
        <f>R256</f>
        <v>0.03</v>
      </c>
      <c r="R267" s="193">
        <v>0.16470000000000001</v>
      </c>
    </row>
    <row r="268" spans="1:18">
      <c r="A268" s="65" t="s">
        <v>39</v>
      </c>
      <c r="B268" s="91">
        <f>COUNTA(C262:C266)+B267</f>
        <v>1</v>
      </c>
      <c r="C268" s="84" t="s">
        <v>40</v>
      </c>
      <c r="D268" s="85"/>
      <c r="E268" s="60"/>
      <c r="F268" s="60"/>
      <c r="G268" s="60"/>
      <c r="H268" s="195" t="s">
        <v>38</v>
      </c>
      <c r="I268" s="195" t="s">
        <v>38</v>
      </c>
      <c r="J268" s="195" t="s">
        <v>38</v>
      </c>
      <c r="K268" s="87"/>
      <c r="L268" s="90">
        <f>SUM(L262:L267)</f>
        <v>0</v>
      </c>
      <c r="M268" s="89"/>
      <c r="N268" s="90"/>
      <c r="O268" s="26"/>
      <c r="P268" s="27"/>
      <c r="Q268" s="80">
        <f>R256</f>
        <v>0.03</v>
      </c>
      <c r="R268" s="193">
        <v>0.16470000000000001</v>
      </c>
    </row>
    <row r="269" spans="1:18">
      <c r="A269" s="65" t="s">
        <v>41</v>
      </c>
      <c r="B269" s="74"/>
      <c r="C269" s="84"/>
      <c r="D269" s="85"/>
      <c r="E269" s="60"/>
      <c r="F269" s="60"/>
      <c r="G269" s="60"/>
      <c r="H269" s="196"/>
      <c r="I269" s="95"/>
      <c r="J269" s="95"/>
      <c r="K269" s="95"/>
      <c r="L269" s="95"/>
      <c r="M269" s="96"/>
      <c r="N269" s="97"/>
      <c r="O269" s="26"/>
      <c r="P269" s="27"/>
      <c r="Q269" s="80">
        <f>R256</f>
        <v>0.03</v>
      </c>
      <c r="R269" s="193">
        <v>0.16470000000000001</v>
      </c>
    </row>
    <row r="270" spans="1:18">
      <c r="A270" s="65" t="s">
        <v>42</v>
      </c>
      <c r="B270" s="81"/>
      <c r="C270" s="82" t="s">
        <v>43</v>
      </c>
      <c r="D270" s="83"/>
      <c r="E270" s="60"/>
      <c r="F270" s="60"/>
      <c r="G270" s="60"/>
      <c r="H270" s="98"/>
      <c r="I270" s="194"/>
      <c r="J270" s="98"/>
      <c r="K270" s="99"/>
      <c r="L270" s="78">
        <f t="shared" ref="L270:L275" si="10">ROUND(L207*(1+Q272)*S270,0)</f>
        <v>0</v>
      </c>
      <c r="M270" s="99"/>
      <c r="N270" s="90"/>
      <c r="O270" s="26"/>
      <c r="P270" s="27"/>
      <c r="Q270" s="80"/>
      <c r="R270" s="92"/>
    </row>
    <row r="271" spans="1:18">
      <c r="A271" s="65" t="s">
        <v>44</v>
      </c>
      <c r="B271" s="81"/>
      <c r="C271" s="82" t="s">
        <v>45</v>
      </c>
      <c r="D271" s="83"/>
      <c r="E271" s="60"/>
      <c r="F271" s="60"/>
      <c r="G271" s="60"/>
      <c r="H271" s="98"/>
      <c r="I271" s="194"/>
      <c r="J271" s="98"/>
      <c r="K271" s="99"/>
      <c r="L271" s="78">
        <f t="shared" si="10"/>
        <v>0</v>
      </c>
      <c r="M271" s="99"/>
      <c r="N271" s="90"/>
      <c r="O271" s="26"/>
      <c r="P271" s="27"/>
      <c r="Q271" s="80"/>
      <c r="R271" s="92"/>
    </row>
    <row r="272" spans="1:18">
      <c r="A272" s="65" t="s">
        <v>46</v>
      </c>
      <c r="B272" s="81"/>
      <c r="C272" s="82" t="s">
        <v>47</v>
      </c>
      <c r="D272" s="83"/>
      <c r="E272" s="60"/>
      <c r="F272" s="60"/>
      <c r="G272" s="60"/>
      <c r="H272" s="100"/>
      <c r="I272" s="100"/>
      <c r="J272" s="100"/>
      <c r="K272" s="101"/>
      <c r="L272" s="78">
        <f t="shared" si="10"/>
        <v>0</v>
      </c>
      <c r="M272" s="77"/>
      <c r="N272" s="79"/>
      <c r="O272" s="26"/>
      <c r="P272" s="27"/>
      <c r="Q272" s="80">
        <f>R256</f>
        <v>0.03</v>
      </c>
      <c r="R272" s="92">
        <f>R258</f>
        <v>0.40639999999999998</v>
      </c>
    </row>
    <row r="273" spans="1:18">
      <c r="A273" s="65" t="s">
        <v>48</v>
      </c>
      <c r="B273" s="81"/>
      <c r="C273" s="82" t="s">
        <v>49</v>
      </c>
      <c r="D273" s="83"/>
      <c r="E273" s="60"/>
      <c r="F273" s="60"/>
      <c r="G273" s="60"/>
      <c r="H273" s="100"/>
      <c r="I273" s="100"/>
      <c r="J273" s="100"/>
      <c r="K273" s="101"/>
      <c r="L273" s="78">
        <f t="shared" si="10"/>
        <v>0</v>
      </c>
      <c r="M273" s="77"/>
      <c r="N273" s="79"/>
      <c r="O273" s="26"/>
      <c r="P273" s="27"/>
      <c r="Q273" s="80">
        <f>R256</f>
        <v>0.03</v>
      </c>
      <c r="R273" s="92">
        <f>R258</f>
        <v>0.40639999999999998</v>
      </c>
    </row>
    <row r="274" spans="1:18">
      <c r="A274" s="65" t="s">
        <v>50</v>
      </c>
      <c r="B274" s="81"/>
      <c r="C274" s="82" t="s">
        <v>51</v>
      </c>
      <c r="D274" s="103"/>
      <c r="E274" s="26"/>
      <c r="F274" s="60"/>
      <c r="G274" s="102"/>
      <c r="H274" s="100"/>
      <c r="I274" s="100"/>
      <c r="J274" s="100"/>
      <c r="K274" s="101"/>
      <c r="L274" s="78">
        <f t="shared" si="10"/>
        <v>0</v>
      </c>
      <c r="M274" s="77"/>
      <c r="N274" s="79"/>
      <c r="O274" s="26"/>
      <c r="P274" s="27"/>
      <c r="Q274" s="80">
        <f>R256</f>
        <v>0.03</v>
      </c>
      <c r="R274" s="92">
        <f>R260</f>
        <v>0.09</v>
      </c>
    </row>
    <row r="275" spans="1:18">
      <c r="A275" s="104" t="s">
        <v>36</v>
      </c>
      <c r="B275" s="105"/>
      <c r="C275" s="106" t="s">
        <v>52</v>
      </c>
      <c r="D275" s="107"/>
      <c r="E275" s="108"/>
      <c r="F275" s="109"/>
      <c r="G275" s="109"/>
      <c r="H275" s="78"/>
      <c r="I275" s="78"/>
      <c r="J275" s="78"/>
      <c r="K275" s="77"/>
      <c r="L275" s="78">
        <f t="shared" si="10"/>
        <v>0</v>
      </c>
      <c r="M275" s="77"/>
      <c r="N275" s="79"/>
      <c r="O275" s="26"/>
      <c r="P275" s="27"/>
      <c r="Q275" s="80">
        <f>R256</f>
        <v>0.03</v>
      </c>
      <c r="R275" s="92">
        <f>R260</f>
        <v>0.09</v>
      </c>
    </row>
    <row r="276" spans="1:18">
      <c r="A276" s="65"/>
      <c r="B276" s="66"/>
      <c r="C276" s="84" t="s">
        <v>53</v>
      </c>
      <c r="D276" s="85"/>
      <c r="E276" s="60"/>
      <c r="F276" s="60"/>
      <c r="G276" s="60"/>
      <c r="H276" s="100"/>
      <c r="I276" s="100"/>
      <c r="J276" s="100"/>
      <c r="K276" s="101"/>
      <c r="L276" s="100">
        <f>L268+SUM(L270:L275)</f>
        <v>0</v>
      </c>
      <c r="M276" s="77"/>
      <c r="N276" s="79"/>
      <c r="O276" s="26"/>
      <c r="P276" s="27"/>
      <c r="Q276" s="80">
        <f>R256</f>
        <v>0.03</v>
      </c>
      <c r="R276" s="92">
        <f>R258</f>
        <v>0.40639999999999998</v>
      </c>
    </row>
    <row r="277" spans="1:18">
      <c r="A277" s="65" t="s">
        <v>54</v>
      </c>
      <c r="B277" s="66"/>
      <c r="C277" s="84"/>
      <c r="D277" s="85"/>
      <c r="E277" s="60"/>
      <c r="F277" s="110"/>
      <c r="G277" s="60"/>
      <c r="H277" s="100"/>
      <c r="I277" s="100"/>
      <c r="J277" s="100"/>
      <c r="K277" s="101"/>
      <c r="L277" s="100">
        <f>ROUND(L262*R264+L263*R265+L264*R266+L265*R267+L266*R268+L267*R269+L270*R272+L271*R273+L272*R274+L273*R275+L274*R276+L275*R277,0)</f>
        <v>0</v>
      </c>
      <c r="M277" s="77"/>
      <c r="N277" s="79"/>
      <c r="O277" s="26"/>
      <c r="P277" s="27"/>
      <c r="Q277" s="80">
        <f>R256</f>
        <v>0.03</v>
      </c>
      <c r="R277" s="92">
        <f>R258</f>
        <v>0.40639999999999998</v>
      </c>
    </row>
    <row r="278" spans="1:18">
      <c r="A278" s="65"/>
      <c r="B278" s="66"/>
      <c r="C278" s="84" t="s">
        <v>55</v>
      </c>
      <c r="D278" s="85"/>
      <c r="E278" s="60"/>
      <c r="F278" s="60"/>
      <c r="G278" s="60"/>
      <c r="H278" s="100"/>
      <c r="I278" s="100"/>
      <c r="J278" s="100"/>
      <c r="K278" s="101"/>
      <c r="L278" s="100">
        <f>L276+L277</f>
        <v>0</v>
      </c>
      <c r="M278" s="77"/>
      <c r="N278" s="79"/>
      <c r="O278" s="26"/>
      <c r="P278" s="27"/>
    </row>
    <row r="279" spans="1:18">
      <c r="A279" s="57" t="s">
        <v>56</v>
      </c>
      <c r="B279" s="58"/>
      <c r="C279" s="112"/>
      <c r="D279" s="113"/>
      <c r="E279" s="26"/>
      <c r="F279" s="26"/>
      <c r="G279" s="26"/>
      <c r="H279" s="114"/>
      <c r="I279" s="114"/>
      <c r="J279" s="114"/>
      <c r="K279" s="115"/>
      <c r="L279" s="116"/>
      <c r="M279" s="117"/>
      <c r="N279" s="118"/>
      <c r="O279" s="26"/>
      <c r="P279" s="27"/>
      <c r="R279" s="39"/>
    </row>
    <row r="280" spans="1:18">
      <c r="A280" s="119"/>
      <c r="B280" s="30" t="s">
        <v>57</v>
      </c>
      <c r="C280" s="32"/>
      <c r="D280" s="32"/>
      <c r="E280" s="32"/>
      <c r="F280" s="32"/>
      <c r="G280" s="120">
        <v>0</v>
      </c>
      <c r="H280" s="121"/>
      <c r="I280" s="114"/>
      <c r="J280" s="121"/>
      <c r="K280" s="122"/>
      <c r="L280" s="116"/>
      <c r="M280" s="117"/>
      <c r="N280" s="118"/>
      <c r="O280" s="26"/>
      <c r="P280" s="27"/>
      <c r="R280" s="39"/>
    </row>
    <row r="281" spans="1:18">
      <c r="A281" s="119"/>
      <c r="B281" s="30" t="s">
        <v>57</v>
      </c>
      <c r="C281" s="32"/>
      <c r="D281" s="32"/>
      <c r="E281" s="32"/>
      <c r="F281" s="32"/>
      <c r="G281" s="120">
        <v>0</v>
      </c>
      <c r="H281" s="121"/>
      <c r="I281" s="114"/>
      <c r="J281" s="121"/>
      <c r="K281" s="122"/>
      <c r="L281" s="116"/>
      <c r="M281" s="117"/>
      <c r="N281" s="118"/>
      <c r="O281" s="26"/>
      <c r="P281" s="27"/>
      <c r="R281" s="39"/>
    </row>
    <row r="282" spans="1:18">
      <c r="A282" s="119"/>
      <c r="B282" s="30" t="s">
        <v>57</v>
      </c>
      <c r="C282" s="32"/>
      <c r="D282" s="32"/>
      <c r="E282" s="32"/>
      <c r="F282" s="32"/>
      <c r="G282" s="120">
        <v>0</v>
      </c>
      <c r="H282" s="121"/>
      <c r="I282" s="114"/>
      <c r="J282" s="121"/>
      <c r="K282" s="122"/>
      <c r="L282" s="116"/>
      <c r="M282" s="117"/>
      <c r="N282" s="118"/>
      <c r="O282" s="26"/>
      <c r="P282" s="27"/>
      <c r="R282" s="39"/>
    </row>
    <row r="283" spans="1:18">
      <c r="A283" s="57"/>
      <c r="B283" s="58"/>
      <c r="C283" s="112" t="s">
        <v>58</v>
      </c>
      <c r="D283" s="26"/>
      <c r="E283" s="26"/>
      <c r="F283" s="26"/>
      <c r="G283" s="121"/>
      <c r="H283" s="123"/>
      <c r="I283" s="123"/>
      <c r="J283" s="123"/>
      <c r="K283" s="124"/>
      <c r="L283" s="125">
        <f>SUM(G280:G282)</f>
        <v>0</v>
      </c>
      <c r="M283" s="126"/>
      <c r="N283" s="127"/>
      <c r="O283" s="26"/>
      <c r="P283" s="27"/>
      <c r="R283" s="39"/>
    </row>
    <row r="284" spans="1:18">
      <c r="A284" s="104" t="s">
        <v>59</v>
      </c>
      <c r="B284" s="128"/>
      <c r="C284" s="129"/>
      <c r="D284" s="130" t="s">
        <v>60</v>
      </c>
      <c r="E284" s="129"/>
      <c r="F284" s="129"/>
      <c r="G284" s="129"/>
      <c r="H284" s="131"/>
      <c r="I284" s="131"/>
      <c r="J284" s="131"/>
      <c r="K284" s="89"/>
      <c r="L284" s="132">
        <f>L221*(1+Q284)*S284</f>
        <v>0</v>
      </c>
      <c r="M284" s="89"/>
      <c r="N284" s="90"/>
      <c r="O284" s="26"/>
      <c r="P284" s="27"/>
      <c r="Q284" s="45">
        <f>R256</f>
        <v>0.03</v>
      </c>
      <c r="R284" s="39" t="s">
        <v>104</v>
      </c>
    </row>
    <row r="285" spans="1:18">
      <c r="A285" s="104"/>
      <c r="B285" s="128"/>
      <c r="C285" s="129"/>
      <c r="D285" s="84" t="s">
        <v>61</v>
      </c>
      <c r="E285" s="60"/>
      <c r="F285" s="60"/>
      <c r="G285" s="60"/>
      <c r="H285" s="100"/>
      <c r="I285" s="100"/>
      <c r="J285" s="100"/>
      <c r="K285" s="77"/>
      <c r="L285" s="132">
        <f>L222*(1+Q285)*S285</f>
        <v>0</v>
      </c>
      <c r="M285" s="101"/>
      <c r="N285" s="79"/>
      <c r="O285" s="26"/>
      <c r="P285" s="27"/>
      <c r="Q285" s="45">
        <f>R256</f>
        <v>0.03</v>
      </c>
      <c r="R285" s="39" t="s">
        <v>104</v>
      </c>
    </row>
    <row r="286" spans="1:18">
      <c r="A286" s="57"/>
      <c r="B286" s="133"/>
      <c r="C286" s="121"/>
      <c r="D286" s="121"/>
      <c r="E286" s="32"/>
      <c r="F286" s="32"/>
      <c r="G286" s="32"/>
      <c r="H286" s="114"/>
      <c r="I286" s="114"/>
      <c r="J286" s="114"/>
      <c r="K286" s="115"/>
      <c r="L286" s="116"/>
      <c r="M286" s="117"/>
      <c r="N286" s="118"/>
      <c r="O286" s="26"/>
      <c r="P286" s="27"/>
      <c r="R286" s="39"/>
    </row>
    <row r="287" spans="1:18">
      <c r="A287" s="18" t="s">
        <v>62</v>
      </c>
      <c r="B287" s="19"/>
      <c r="C287" s="20"/>
      <c r="D287" s="20"/>
      <c r="E287" s="20"/>
      <c r="F287" s="20"/>
      <c r="G287" s="20"/>
      <c r="H287" s="125"/>
      <c r="I287" s="125"/>
      <c r="J287" s="125"/>
      <c r="K287" s="115"/>
      <c r="L287" s="116"/>
      <c r="M287" s="117"/>
      <c r="N287" s="118"/>
      <c r="O287" s="26"/>
      <c r="P287" s="27"/>
      <c r="R287" s="39"/>
    </row>
    <row r="288" spans="1:18">
      <c r="A288" s="57"/>
      <c r="B288" s="112" t="s">
        <v>63</v>
      </c>
      <c r="C288" s="112"/>
      <c r="D288" s="134" t="s">
        <v>64</v>
      </c>
      <c r="E288" s="135"/>
      <c r="F288" s="26"/>
      <c r="G288" s="136"/>
      <c r="H288" s="137"/>
      <c r="I288" s="121"/>
      <c r="J288" s="121"/>
      <c r="K288" s="122"/>
      <c r="L288" s="116"/>
      <c r="M288" s="117"/>
      <c r="N288" s="118"/>
      <c r="O288" s="26"/>
      <c r="P288" s="27"/>
      <c r="R288" s="39"/>
    </row>
    <row r="289" spans="1:18">
      <c r="A289" s="57"/>
      <c r="B289" s="112" t="s">
        <v>65</v>
      </c>
      <c r="C289" s="112"/>
      <c r="D289" s="112"/>
      <c r="E289" s="135"/>
      <c r="F289" s="26"/>
      <c r="G289" s="136"/>
      <c r="H289" s="137"/>
      <c r="I289" s="121"/>
      <c r="J289" s="121"/>
      <c r="K289" s="122"/>
      <c r="L289" s="116"/>
      <c r="M289" s="117"/>
      <c r="N289" s="118"/>
      <c r="O289" s="26"/>
      <c r="P289" s="27"/>
      <c r="R289" s="39"/>
    </row>
    <row r="290" spans="1:18">
      <c r="A290" s="57"/>
      <c r="B290" s="112" t="s">
        <v>66</v>
      </c>
      <c r="C290" s="112"/>
      <c r="D290" s="112"/>
      <c r="E290" s="135"/>
      <c r="F290" s="26"/>
      <c r="G290" s="136"/>
      <c r="H290" s="137"/>
      <c r="I290" s="121"/>
      <c r="J290" s="121"/>
      <c r="K290" s="122"/>
      <c r="L290" s="116"/>
      <c r="M290" s="117"/>
      <c r="N290" s="118"/>
      <c r="O290" s="26"/>
      <c r="P290" s="27"/>
      <c r="R290" s="39"/>
    </row>
    <row r="291" spans="1:18">
      <c r="A291" s="57"/>
      <c r="B291" s="84" t="s">
        <v>67</v>
      </c>
      <c r="C291" s="84"/>
      <c r="D291" s="112"/>
      <c r="E291" s="135"/>
      <c r="F291" s="26"/>
      <c r="G291" s="135"/>
      <c r="H291" s="138"/>
      <c r="I291" s="121"/>
      <c r="J291" s="121"/>
      <c r="K291" s="122"/>
      <c r="L291" s="116"/>
      <c r="M291" s="117"/>
      <c r="N291" s="118"/>
      <c r="O291" s="26"/>
      <c r="P291" s="27"/>
      <c r="R291" s="39"/>
    </row>
    <row r="292" spans="1:18">
      <c r="A292" s="139"/>
      <c r="B292" s="82"/>
      <c r="C292" s="60"/>
      <c r="D292" s="130" t="s">
        <v>68</v>
      </c>
      <c r="E292" s="129"/>
      <c r="F292" s="128">
        <v>0</v>
      </c>
      <c r="G292" s="130" t="s">
        <v>69</v>
      </c>
      <c r="H292" s="140"/>
      <c r="I292" s="140"/>
      <c r="J292" s="140"/>
      <c r="K292" s="87"/>
      <c r="L292" s="131">
        <f>SUM(E288:E291)*S292</f>
        <v>0</v>
      </c>
      <c r="M292" s="89"/>
      <c r="N292" s="90"/>
      <c r="O292" s="26"/>
      <c r="P292" s="27"/>
      <c r="R292" s="39"/>
    </row>
    <row r="293" spans="1:18">
      <c r="A293" s="65" t="s">
        <v>70</v>
      </c>
      <c r="B293" s="66"/>
      <c r="C293" s="60"/>
      <c r="D293" s="60"/>
      <c r="E293" s="60"/>
      <c r="F293" s="60"/>
      <c r="G293" s="60"/>
      <c r="H293" s="100"/>
      <c r="I293" s="100"/>
      <c r="J293" s="100"/>
      <c r="K293" s="141"/>
      <c r="L293" s="96"/>
      <c r="M293" s="96"/>
      <c r="N293" s="142"/>
      <c r="O293" s="26"/>
      <c r="P293" s="27"/>
      <c r="R293" s="39"/>
    </row>
    <row r="294" spans="1:18">
      <c r="A294" s="65"/>
      <c r="B294" s="84" t="s">
        <v>71</v>
      </c>
      <c r="C294" s="84"/>
      <c r="D294" s="60"/>
      <c r="E294" s="60"/>
      <c r="F294" s="60"/>
      <c r="G294" s="60"/>
      <c r="H294" s="100"/>
      <c r="I294" s="100"/>
      <c r="J294" s="100"/>
      <c r="K294" s="101"/>
      <c r="L294" s="78">
        <f t="shared" ref="L294:L299" si="11">L231*(1+Q294)*S294</f>
        <v>0</v>
      </c>
      <c r="M294" s="77"/>
      <c r="N294" s="79"/>
      <c r="O294" s="26"/>
      <c r="P294" s="27"/>
      <c r="Q294" s="45">
        <f>R256</f>
        <v>0.03</v>
      </c>
      <c r="R294" s="39" t="s">
        <v>104</v>
      </c>
    </row>
    <row r="295" spans="1:18">
      <c r="A295" s="65"/>
      <c r="B295" s="84" t="s">
        <v>72</v>
      </c>
      <c r="C295" s="84"/>
      <c r="D295" s="60"/>
      <c r="E295" s="60"/>
      <c r="F295" s="60"/>
      <c r="G295" s="60"/>
      <c r="H295" s="100"/>
      <c r="I295" s="100"/>
      <c r="J295" s="100"/>
      <c r="K295" s="101"/>
      <c r="L295" s="78">
        <f t="shared" si="11"/>
        <v>0</v>
      </c>
      <c r="M295" s="77"/>
      <c r="N295" s="79"/>
      <c r="O295" s="26"/>
      <c r="P295" s="27"/>
      <c r="Q295" s="45">
        <f>R256</f>
        <v>0.03</v>
      </c>
      <c r="R295" s="39" t="s">
        <v>104</v>
      </c>
    </row>
    <row r="296" spans="1:18">
      <c r="A296" s="65"/>
      <c r="B296" s="84" t="s">
        <v>73</v>
      </c>
      <c r="C296" s="84"/>
      <c r="D296" s="60"/>
      <c r="E296" s="60"/>
      <c r="F296" s="60"/>
      <c r="G296" s="60"/>
      <c r="H296" s="100"/>
      <c r="I296" s="100"/>
      <c r="J296" s="100"/>
      <c r="K296" s="101"/>
      <c r="L296" s="78">
        <f t="shared" si="11"/>
        <v>0</v>
      </c>
      <c r="M296" s="77"/>
      <c r="N296" s="79"/>
      <c r="O296" s="26"/>
      <c r="P296" s="27"/>
      <c r="R296" s="39"/>
    </row>
    <row r="297" spans="1:18">
      <c r="A297" s="65"/>
      <c r="B297" s="84" t="s">
        <v>74</v>
      </c>
      <c r="C297" s="84"/>
      <c r="D297" s="60"/>
      <c r="E297" s="60"/>
      <c r="F297" s="60"/>
      <c r="G297" s="60"/>
      <c r="H297" s="100"/>
      <c r="I297" s="100"/>
      <c r="J297" s="100"/>
      <c r="K297" s="101"/>
      <c r="L297" s="78">
        <f t="shared" si="11"/>
        <v>0</v>
      </c>
      <c r="M297" s="77"/>
      <c r="N297" s="79"/>
      <c r="O297" s="26"/>
      <c r="P297" s="27"/>
      <c r="R297" s="39"/>
    </row>
    <row r="298" spans="1:18">
      <c r="A298" s="65"/>
      <c r="B298" s="84" t="s">
        <v>75</v>
      </c>
      <c r="C298" s="84"/>
      <c r="D298" s="60"/>
      <c r="E298" s="60"/>
      <c r="F298" s="60"/>
      <c r="G298" s="60"/>
      <c r="H298" s="100"/>
      <c r="I298" s="100"/>
      <c r="J298" s="100"/>
      <c r="K298" s="101"/>
      <c r="L298" s="78">
        <f t="shared" si="11"/>
        <v>0</v>
      </c>
      <c r="M298" s="77"/>
      <c r="N298" s="79"/>
      <c r="O298" s="26"/>
      <c r="P298" s="27"/>
      <c r="R298" s="39"/>
    </row>
    <row r="299" spans="1:18">
      <c r="A299" s="65"/>
      <c r="B299" s="84" t="s">
        <v>76</v>
      </c>
      <c r="C299" s="84"/>
      <c r="D299" s="60"/>
      <c r="E299" s="102"/>
      <c r="F299" s="60"/>
      <c r="G299" s="60"/>
      <c r="H299" s="100"/>
      <c r="I299" s="100"/>
      <c r="J299" s="100"/>
      <c r="K299" s="101"/>
      <c r="L299" s="78">
        <f t="shared" si="11"/>
        <v>0</v>
      </c>
      <c r="M299" s="77"/>
      <c r="N299" s="79"/>
      <c r="O299" s="26"/>
      <c r="P299" s="27"/>
      <c r="R299" s="39"/>
    </row>
    <row r="300" spans="1:18">
      <c r="A300" s="65"/>
      <c r="B300" s="82"/>
      <c r="C300" s="84" t="s">
        <v>77</v>
      </c>
      <c r="D300" s="60"/>
      <c r="E300" s="143"/>
      <c r="F300" s="60"/>
      <c r="G300" s="60"/>
      <c r="H300" s="140"/>
      <c r="I300" s="140"/>
      <c r="J300" s="140"/>
      <c r="K300" s="144"/>
      <c r="L300" s="78">
        <f>SUM(L294:L299)</f>
        <v>0</v>
      </c>
      <c r="M300" s="77"/>
      <c r="N300" s="79"/>
      <c r="O300" s="26"/>
      <c r="P300" s="27"/>
      <c r="R300" s="39"/>
    </row>
    <row r="301" spans="1:18">
      <c r="A301" s="65" t="s">
        <v>78</v>
      </c>
      <c r="B301" s="66"/>
      <c r="C301" s="60"/>
      <c r="D301" s="60"/>
      <c r="E301" s="60"/>
      <c r="F301" s="60"/>
      <c r="G301" s="60"/>
      <c r="H301" s="100"/>
      <c r="I301" s="100"/>
      <c r="J301" s="100"/>
      <c r="K301" s="101"/>
      <c r="L301" s="100">
        <f>L278+L283+L284+L285+L292+L300</f>
        <v>0</v>
      </c>
      <c r="M301" s="101"/>
      <c r="N301" s="79"/>
      <c r="O301" s="26"/>
      <c r="P301" s="27"/>
      <c r="R301" s="39"/>
    </row>
    <row r="302" spans="1:18">
      <c r="A302" s="57" t="s">
        <v>79</v>
      </c>
      <c r="B302" s="58"/>
      <c r="C302" s="26"/>
      <c r="D302" s="26"/>
      <c r="E302" s="26"/>
      <c r="F302" s="26"/>
      <c r="G302" s="26"/>
      <c r="H302" s="114"/>
      <c r="I302" s="114"/>
      <c r="J302" s="114"/>
      <c r="K302" s="115"/>
      <c r="L302" s="116"/>
      <c r="M302" s="117"/>
      <c r="N302" s="118"/>
      <c r="O302" s="26"/>
      <c r="P302" s="27"/>
      <c r="R302" s="39"/>
    </row>
    <row r="303" spans="1:18">
      <c r="A303" s="57"/>
      <c r="B303" s="58"/>
      <c r="C303" s="26"/>
      <c r="D303" s="197">
        <f>R255</f>
        <v>0.44500000000000001</v>
      </c>
      <c r="E303" s="146" t="str">
        <f>E240</f>
        <v>Modified Total Direct Costs (on-campus research rate)</v>
      </c>
      <c r="F303" s="26"/>
      <c r="G303" s="26"/>
      <c r="H303" s="114"/>
      <c r="I303" s="114"/>
      <c r="J303" s="114"/>
      <c r="K303" s="115"/>
      <c r="L303" s="116"/>
      <c r="M303" s="117"/>
      <c r="N303" s="118"/>
      <c r="O303" s="26"/>
      <c r="P303" s="27"/>
      <c r="R303" s="39"/>
    </row>
    <row r="304" spans="1:18">
      <c r="A304" s="57"/>
      <c r="B304" s="58"/>
      <c r="C304" s="26"/>
      <c r="D304" s="145">
        <f>D241</f>
        <v>0</v>
      </c>
      <c r="E304" s="146" t="str">
        <f>E241</f>
        <v>Modified Total Direct Costs (off-campus rate)</v>
      </c>
      <c r="F304" s="121"/>
      <c r="G304" s="26"/>
      <c r="H304" s="114"/>
      <c r="I304" s="114"/>
      <c r="J304" s="114"/>
      <c r="K304" s="141"/>
      <c r="L304" s="96"/>
      <c r="M304" s="96"/>
      <c r="N304" s="142"/>
      <c r="O304" s="26"/>
      <c r="P304" s="27"/>
      <c r="R304" s="39"/>
    </row>
    <row r="305" spans="1:18">
      <c r="A305" s="65"/>
      <c r="B305" s="84" t="s">
        <v>82</v>
      </c>
      <c r="C305" s="143"/>
      <c r="D305" s="60"/>
      <c r="E305" s="60"/>
      <c r="F305" s="60"/>
      <c r="G305" s="60"/>
      <c r="H305" s="100"/>
      <c r="I305" s="100"/>
      <c r="J305" s="100"/>
      <c r="K305" s="101"/>
      <c r="L305" s="100">
        <f>ROUND(D303*(L301-L283-L292-L298),0)</f>
        <v>0</v>
      </c>
      <c r="M305" s="101"/>
      <c r="N305" s="79"/>
      <c r="O305" s="26"/>
      <c r="P305" s="27"/>
      <c r="R305" s="39"/>
    </row>
    <row r="306" spans="1:18">
      <c r="A306" s="65" t="s">
        <v>83</v>
      </c>
      <c r="B306" s="66"/>
      <c r="C306" s="60"/>
      <c r="D306" s="60"/>
      <c r="E306" s="60"/>
      <c r="F306" s="60"/>
      <c r="G306" s="60"/>
      <c r="H306" s="100"/>
      <c r="I306" s="100"/>
      <c r="J306" s="100"/>
      <c r="K306" s="101"/>
      <c r="L306" s="100">
        <f>L301+L305</f>
        <v>0</v>
      </c>
      <c r="M306" s="101"/>
      <c r="N306" s="79"/>
      <c r="O306" s="26"/>
      <c r="P306" s="27"/>
      <c r="R306" s="39"/>
    </row>
    <row r="307" spans="1:18">
      <c r="A307" s="65" t="s">
        <v>84</v>
      </c>
      <c r="B307" s="66"/>
      <c r="C307" s="60"/>
      <c r="D307" s="60"/>
      <c r="E307" s="60"/>
      <c r="F307" s="60"/>
      <c r="G307" s="60"/>
      <c r="H307" s="100"/>
      <c r="I307" s="100"/>
      <c r="J307" s="100"/>
      <c r="K307" s="101"/>
      <c r="L307" s="78">
        <v>0</v>
      </c>
      <c r="M307" s="77"/>
      <c r="N307" s="79"/>
      <c r="O307" s="26"/>
      <c r="P307" s="27"/>
      <c r="R307" s="39"/>
    </row>
    <row r="308" spans="1:18">
      <c r="A308" s="65" t="s">
        <v>85</v>
      </c>
      <c r="B308" s="66"/>
      <c r="C308" s="60"/>
      <c r="D308" s="60"/>
      <c r="E308" s="60"/>
      <c r="F308" s="60"/>
      <c r="G308" s="60"/>
      <c r="H308" s="100"/>
      <c r="I308" s="100"/>
      <c r="J308" s="100"/>
      <c r="K308" s="101"/>
      <c r="L308" s="100">
        <f>L306-L307</f>
        <v>0</v>
      </c>
      <c r="M308" s="147"/>
      <c r="N308" s="148"/>
      <c r="O308" s="26"/>
      <c r="P308" s="27"/>
      <c r="R308" s="39"/>
    </row>
    <row r="309" spans="1:18" ht="16.5" thickBot="1">
      <c r="A309" s="65" t="s">
        <v>86</v>
      </c>
      <c r="B309" s="66"/>
      <c r="C309" s="60"/>
      <c r="D309" s="60"/>
      <c r="E309" s="60"/>
      <c r="F309" s="149">
        <v>0</v>
      </c>
      <c r="G309" s="150" t="s">
        <v>87</v>
      </c>
      <c r="H309" s="151"/>
      <c r="I309" s="151"/>
      <c r="J309" s="151"/>
      <c r="K309" s="151"/>
      <c r="L309" s="78"/>
      <c r="M309" s="152"/>
      <c r="N309" s="153"/>
      <c r="O309" s="26"/>
      <c r="P309" s="27"/>
      <c r="R309" s="39"/>
    </row>
    <row r="310" spans="1:18">
      <c r="A310" s="18" t="s">
        <v>88</v>
      </c>
      <c r="B310" s="19"/>
      <c r="C310" s="20"/>
      <c r="D310" s="20"/>
      <c r="E310" s="154"/>
      <c r="F310" s="155"/>
      <c r="G310" s="156" t="s">
        <v>89</v>
      </c>
      <c r="H310" s="157"/>
      <c r="I310" s="158"/>
      <c r="J310" s="159"/>
      <c r="K310" s="160"/>
      <c r="L310" s="158"/>
      <c r="M310" s="158"/>
      <c r="N310" s="161"/>
      <c r="O310" s="26"/>
      <c r="P310" s="27"/>
      <c r="R310" s="39"/>
    </row>
    <row r="311" spans="1:18">
      <c r="A311" s="162"/>
      <c r="B311" s="30"/>
      <c r="C311" s="32"/>
      <c r="D311" s="32"/>
      <c r="E311" s="163"/>
      <c r="F311" s="164"/>
      <c r="G311" s="165"/>
      <c r="H311" s="166"/>
      <c r="I311" s="167" t="s">
        <v>90</v>
      </c>
      <c r="J311" s="42"/>
      <c r="K311" s="42"/>
      <c r="L311" s="168"/>
      <c r="M311" s="168"/>
      <c r="N311" s="169"/>
      <c r="O311" s="26"/>
      <c r="P311" s="27"/>
      <c r="R311" s="39"/>
    </row>
    <row r="312" spans="1:18">
      <c r="A312" s="18" t="s">
        <v>91</v>
      </c>
      <c r="B312" s="19"/>
      <c r="C312" s="20"/>
      <c r="D312" s="20"/>
      <c r="E312" s="154"/>
      <c r="F312" s="155"/>
      <c r="G312" s="156" t="s">
        <v>89</v>
      </c>
      <c r="H312" s="166" t="s">
        <v>92</v>
      </c>
      <c r="I312" s="42"/>
      <c r="J312" s="170" t="s">
        <v>93</v>
      </c>
      <c r="K312" s="171"/>
      <c r="L312" s="171"/>
      <c r="M312" s="172" t="s">
        <v>94</v>
      </c>
      <c r="N312" s="173"/>
      <c r="O312" s="26"/>
      <c r="P312" s="27"/>
      <c r="R312" s="39"/>
    </row>
    <row r="313" spans="1:18" ht="16.5" thickBot="1">
      <c r="A313" s="174"/>
      <c r="B313" s="74"/>
      <c r="C313" s="75"/>
      <c r="D313" s="75"/>
      <c r="E313" s="175"/>
      <c r="F313" s="176"/>
      <c r="G313" s="177"/>
      <c r="H313" s="178"/>
      <c r="I313" s="179"/>
      <c r="J313" s="180"/>
      <c r="K313" s="179"/>
      <c r="L313" s="181"/>
      <c r="M313" s="182"/>
      <c r="N313" s="183"/>
      <c r="O313" s="26"/>
      <c r="P313" s="27"/>
      <c r="R313" s="39"/>
    </row>
    <row r="314" spans="1:18">
      <c r="A314" s="184"/>
      <c r="B314" s="184"/>
      <c r="C314" s="185"/>
      <c r="D314" s="185"/>
      <c r="E314" s="186"/>
      <c r="F314" s="186"/>
      <c r="G314" s="184"/>
      <c r="H314" s="187"/>
      <c r="I314" s="187"/>
      <c r="J314" s="187"/>
      <c r="K314" s="187"/>
      <c r="L314" s="188"/>
      <c r="M314" s="188"/>
      <c r="N314" s="189"/>
      <c r="O314" s="26"/>
      <c r="P314" s="27"/>
      <c r="R314" s="39"/>
    </row>
    <row r="315" spans="1:18" ht="16.5" thickBot="1">
      <c r="A315" s="190" t="s">
        <v>95</v>
      </c>
      <c r="E315" s="191" t="s">
        <v>96</v>
      </c>
      <c r="G315" s="112" t="s">
        <v>97</v>
      </c>
      <c r="O315" s="26"/>
      <c r="P315" s="27"/>
      <c r="R315" s="39"/>
    </row>
    <row r="316" spans="1:18">
      <c r="D316" s="2"/>
      <c r="E316" s="2"/>
      <c r="F316" s="3"/>
      <c r="G316" s="2"/>
      <c r="I316" s="4"/>
      <c r="J316" s="5"/>
      <c r="K316" s="6"/>
      <c r="L316" s="6"/>
      <c r="M316" s="7"/>
      <c r="N316" s="8"/>
      <c r="R316" s="39"/>
    </row>
    <row r="317" spans="1:18">
      <c r="D317" s="2"/>
      <c r="E317" s="2"/>
      <c r="F317" s="12" t="s">
        <v>109</v>
      </c>
      <c r="G317" s="2"/>
      <c r="I317" s="13"/>
      <c r="J317" s="14"/>
      <c r="K317" s="15"/>
      <c r="L317" s="14"/>
      <c r="M317" s="14"/>
      <c r="N317" s="16"/>
      <c r="R317" s="39"/>
    </row>
    <row r="318" spans="1:18">
      <c r="A318" s="18" t="s">
        <v>5</v>
      </c>
      <c r="B318" s="19"/>
      <c r="C318" s="20"/>
      <c r="D318" s="20"/>
      <c r="E318" s="20"/>
      <c r="F318" s="20"/>
      <c r="G318" s="20"/>
      <c r="H318" s="21"/>
      <c r="I318" s="22" t="s">
        <v>6</v>
      </c>
      <c r="J318" s="23"/>
      <c r="K318" s="23"/>
      <c r="L318" s="24" t="s">
        <v>7</v>
      </c>
      <c r="M318" s="24"/>
      <c r="N318" s="25"/>
      <c r="O318" s="26"/>
      <c r="P318" s="27"/>
      <c r="R318" s="39"/>
    </row>
    <row r="319" spans="1:18">
      <c r="A319" s="29"/>
      <c r="B319" s="30"/>
      <c r="C319" s="31" t="str">
        <f>C256</f>
        <v>Millersville University</v>
      </c>
      <c r="D319" s="31"/>
      <c r="E319" s="32"/>
      <c r="F319" s="32"/>
      <c r="G319" s="32"/>
      <c r="H319" s="26"/>
      <c r="I319" s="33"/>
      <c r="J319" s="34"/>
      <c r="K319" s="34"/>
      <c r="L319" s="35" t="s">
        <v>9</v>
      </c>
      <c r="M319" s="36"/>
      <c r="N319" s="37" t="s">
        <v>10</v>
      </c>
      <c r="O319" s="26"/>
      <c r="P319" s="27"/>
      <c r="R319" s="39"/>
    </row>
    <row r="320" spans="1:18">
      <c r="A320" s="18" t="s">
        <v>12</v>
      </c>
      <c r="B320" s="19"/>
      <c r="C320" s="20"/>
      <c r="D320" s="20"/>
      <c r="E320" s="20"/>
      <c r="F320" s="20"/>
      <c r="G320" s="20"/>
      <c r="H320" s="40"/>
      <c r="I320" s="41" t="s">
        <v>13</v>
      </c>
      <c r="J320" s="42"/>
      <c r="K320" s="42"/>
      <c r="L320" s="43"/>
      <c r="M320" s="44"/>
      <c r="N320" s="25"/>
      <c r="O320" s="26"/>
      <c r="P320" s="27"/>
      <c r="R320" s="39"/>
    </row>
    <row r="321" spans="1:18">
      <c r="A321" s="46"/>
      <c r="B321" s="47"/>
      <c r="C321" s="31" t="str">
        <f>C258</f>
        <v xml:space="preserve">PI Name </v>
      </c>
      <c r="D321" s="31"/>
      <c r="E321" s="31"/>
      <c r="F321" s="31"/>
      <c r="G321" s="31"/>
      <c r="H321" s="26"/>
      <c r="I321" s="48"/>
      <c r="J321" s="34"/>
      <c r="K321" s="34"/>
      <c r="L321" s="49"/>
      <c r="M321" s="50"/>
      <c r="N321" s="51"/>
      <c r="O321" s="26"/>
      <c r="P321" s="27"/>
      <c r="R321" s="39"/>
    </row>
    <row r="322" spans="1:18">
      <c r="A322" s="18" t="s">
        <v>17</v>
      </c>
      <c r="B322" s="19"/>
      <c r="C322" s="20"/>
      <c r="D322" s="20"/>
      <c r="E322" s="20"/>
      <c r="F322" s="20"/>
      <c r="G322" s="20"/>
      <c r="H322" s="52" t="s">
        <v>18</v>
      </c>
      <c r="I322" s="20"/>
      <c r="J322" s="20"/>
      <c r="K322" s="53" t="s">
        <v>19</v>
      </c>
      <c r="L322" s="54"/>
      <c r="M322" s="53"/>
      <c r="N322" s="55"/>
      <c r="O322" s="26"/>
      <c r="P322" s="27"/>
      <c r="R322" s="39"/>
    </row>
    <row r="323" spans="1:18">
      <c r="A323" s="57" t="s">
        <v>100</v>
      </c>
      <c r="B323" s="58"/>
      <c r="C323" s="26"/>
      <c r="D323" s="26"/>
      <c r="E323" s="26"/>
      <c r="F323" s="26"/>
      <c r="G323" s="26"/>
      <c r="H323" s="59" t="s">
        <v>22</v>
      </c>
      <c r="I323" s="60"/>
      <c r="J323" s="60"/>
      <c r="K323" s="61" t="s">
        <v>23</v>
      </c>
      <c r="L323" s="62"/>
      <c r="M323" s="61"/>
      <c r="N323" s="63"/>
      <c r="O323" s="26"/>
      <c r="P323" s="27"/>
      <c r="R323" s="39"/>
    </row>
    <row r="324" spans="1:18">
      <c r="A324" s="65"/>
      <c r="B324" s="66"/>
      <c r="C324" s="60"/>
      <c r="D324" s="60"/>
      <c r="E324" s="60"/>
      <c r="F324" s="60"/>
      <c r="G324" s="60"/>
      <c r="H324" s="67" t="s">
        <v>25</v>
      </c>
      <c r="I324" s="67" t="s">
        <v>26</v>
      </c>
      <c r="J324" s="67" t="s">
        <v>27</v>
      </c>
      <c r="K324" s="68" t="s">
        <v>28</v>
      </c>
      <c r="L324" s="69"/>
      <c r="M324" s="68"/>
      <c r="N324" s="70"/>
      <c r="O324" s="26"/>
      <c r="P324" s="27"/>
      <c r="R324" s="39"/>
    </row>
    <row r="325" spans="1:18">
      <c r="A325" s="73" t="s">
        <v>30</v>
      </c>
      <c r="B325" s="74"/>
      <c r="C325" s="75" t="str">
        <f>C262</f>
        <v>XXX</v>
      </c>
      <c r="D325" s="75"/>
      <c r="E325" s="75"/>
      <c r="F325" s="75"/>
      <c r="G325" s="75"/>
      <c r="H325" s="198">
        <f t="shared" ref="H325:J328" si="12">H10+H73+H136+H199+H262</f>
        <v>0</v>
      </c>
      <c r="I325" s="198">
        <f t="shared" si="12"/>
        <v>0</v>
      </c>
      <c r="J325" s="198">
        <f t="shared" si="12"/>
        <v>0</v>
      </c>
      <c r="K325" s="77"/>
      <c r="L325" s="78">
        <f t="shared" ref="L325:L331" si="13">L10+L73+L136+L199+L262</f>
        <v>0</v>
      </c>
      <c r="M325" s="77"/>
      <c r="N325" s="79"/>
      <c r="O325" s="26"/>
      <c r="P325" s="27"/>
      <c r="R325" s="39"/>
    </row>
    <row r="326" spans="1:18">
      <c r="A326" s="73" t="s">
        <v>32</v>
      </c>
      <c r="B326" s="74"/>
      <c r="C326" s="75"/>
      <c r="D326" s="75"/>
      <c r="E326" s="75"/>
      <c r="F326" s="75"/>
      <c r="G326" s="75"/>
      <c r="H326" s="198">
        <f t="shared" si="12"/>
        <v>0</v>
      </c>
      <c r="I326" s="198">
        <f t="shared" si="12"/>
        <v>0</v>
      </c>
      <c r="J326" s="198">
        <f t="shared" si="12"/>
        <v>0</v>
      </c>
      <c r="K326" s="77"/>
      <c r="L326" s="78">
        <f t="shared" si="13"/>
        <v>0</v>
      </c>
      <c r="M326" s="77"/>
      <c r="N326" s="79"/>
      <c r="O326" s="26"/>
      <c r="P326" s="27"/>
      <c r="R326" s="39"/>
    </row>
    <row r="327" spans="1:18">
      <c r="A327" s="73" t="s">
        <v>33</v>
      </c>
      <c r="B327" s="74"/>
      <c r="C327" s="75"/>
      <c r="D327" s="75"/>
      <c r="E327" s="75"/>
      <c r="F327" s="75"/>
      <c r="G327" s="75"/>
      <c r="H327" s="198">
        <f t="shared" si="12"/>
        <v>0</v>
      </c>
      <c r="I327" s="198">
        <f t="shared" si="12"/>
        <v>0</v>
      </c>
      <c r="J327" s="198">
        <f t="shared" si="12"/>
        <v>0</v>
      </c>
      <c r="K327" s="77"/>
      <c r="L327" s="78">
        <f t="shared" si="13"/>
        <v>0</v>
      </c>
      <c r="M327" s="77"/>
      <c r="N327" s="79"/>
      <c r="O327" s="26"/>
      <c r="P327" s="27"/>
      <c r="R327" s="39"/>
    </row>
    <row r="328" spans="1:18">
      <c r="A328" s="73" t="s">
        <v>34</v>
      </c>
      <c r="B328" s="74"/>
      <c r="C328" s="75"/>
      <c r="D328" s="75"/>
      <c r="E328" s="75"/>
      <c r="F328" s="75"/>
      <c r="G328" s="75"/>
      <c r="H328" s="198">
        <f t="shared" si="12"/>
        <v>0</v>
      </c>
      <c r="I328" s="198">
        <f t="shared" si="12"/>
        <v>0</v>
      </c>
      <c r="J328" s="198">
        <f t="shared" si="12"/>
        <v>0</v>
      </c>
      <c r="K328" s="77"/>
      <c r="L328" s="78">
        <f t="shared" si="13"/>
        <v>0</v>
      </c>
      <c r="M328" s="77"/>
      <c r="N328" s="79"/>
      <c r="O328" s="26"/>
      <c r="P328" s="27"/>
      <c r="R328" s="39"/>
    </row>
    <row r="329" spans="1:18">
      <c r="A329" s="73" t="s">
        <v>35</v>
      </c>
      <c r="B329" s="81"/>
      <c r="C329" s="82"/>
      <c r="D329" s="83"/>
      <c r="E329" s="60"/>
      <c r="F329" s="60"/>
      <c r="G329" s="60"/>
      <c r="H329" s="198"/>
      <c r="I329" s="198"/>
      <c r="J329" s="198"/>
      <c r="K329" s="77"/>
      <c r="L329" s="78">
        <f t="shared" si="13"/>
        <v>0</v>
      </c>
      <c r="M329" s="77"/>
      <c r="N329" s="79"/>
      <c r="O329" s="26"/>
      <c r="P329" s="27"/>
      <c r="R329" s="39"/>
    </row>
    <row r="330" spans="1:18">
      <c r="A330" s="65" t="s">
        <v>36</v>
      </c>
      <c r="B330" s="81"/>
      <c r="C330" s="84" t="s">
        <v>37</v>
      </c>
      <c r="D330" s="85"/>
      <c r="E330" s="60"/>
      <c r="F330" s="60"/>
      <c r="G330" s="60"/>
      <c r="H330" s="199" t="s">
        <v>38</v>
      </c>
      <c r="I330" s="199" t="s">
        <v>38</v>
      </c>
      <c r="J330" s="199" t="s">
        <v>38</v>
      </c>
      <c r="K330" s="87"/>
      <c r="L330" s="78">
        <f t="shared" si="13"/>
        <v>0</v>
      </c>
      <c r="M330" s="89"/>
      <c r="N330" s="90"/>
      <c r="O330" s="26"/>
      <c r="P330" s="27"/>
      <c r="R330" s="39"/>
    </row>
    <row r="331" spans="1:18">
      <c r="A331" s="65" t="s">
        <v>39</v>
      </c>
      <c r="B331" s="91">
        <f>COUNTA(C325:C329)+B330</f>
        <v>1</v>
      </c>
      <c r="C331" s="84" t="s">
        <v>40</v>
      </c>
      <c r="D331" s="85"/>
      <c r="E331" s="60"/>
      <c r="F331" s="60"/>
      <c r="G331" s="60"/>
      <c r="H331" s="199" t="s">
        <v>38</v>
      </c>
      <c r="I331" s="199" t="s">
        <v>38</v>
      </c>
      <c r="J331" s="199" t="s">
        <v>38</v>
      </c>
      <c r="K331" s="87"/>
      <c r="L331" s="78">
        <f t="shared" si="13"/>
        <v>0</v>
      </c>
      <c r="M331" s="89"/>
      <c r="N331" s="90"/>
      <c r="O331" s="26"/>
      <c r="P331" s="27"/>
      <c r="R331" s="39"/>
    </row>
    <row r="332" spans="1:18">
      <c r="A332" s="65" t="s">
        <v>41</v>
      </c>
      <c r="B332" s="74"/>
      <c r="C332" s="84"/>
      <c r="D332" s="85"/>
      <c r="E332" s="60"/>
      <c r="F332" s="60"/>
      <c r="G332" s="60"/>
      <c r="H332" s="200"/>
      <c r="I332" s="201"/>
      <c r="J332" s="201"/>
      <c r="K332" s="95"/>
      <c r="L332" s="95"/>
      <c r="M332" s="96"/>
      <c r="N332" s="97"/>
      <c r="O332" s="26"/>
      <c r="P332" s="27"/>
      <c r="R332" s="39"/>
    </row>
    <row r="333" spans="1:18">
      <c r="A333" s="65" t="s">
        <v>42</v>
      </c>
      <c r="B333" s="81"/>
      <c r="C333" s="82" t="s">
        <v>43</v>
      </c>
      <c r="D333" s="83"/>
      <c r="E333" s="60"/>
      <c r="F333" s="60"/>
      <c r="G333" s="60"/>
      <c r="H333" s="198">
        <f>H18+H81+H144+H207+H270</f>
        <v>0</v>
      </c>
      <c r="I333" s="198">
        <f>I18+I81+I144+I207+I270</f>
        <v>0</v>
      </c>
      <c r="J333" s="198">
        <f>J18+J81+J144+J207+J270</f>
        <v>0</v>
      </c>
      <c r="K333" s="99"/>
      <c r="L333" s="78">
        <f t="shared" ref="L333:L341" si="14">L18+L81+L144+L207+L270</f>
        <v>0</v>
      </c>
      <c r="M333" s="99"/>
      <c r="N333" s="90"/>
      <c r="O333" s="26"/>
      <c r="P333" s="27"/>
      <c r="R333" s="39"/>
    </row>
    <row r="334" spans="1:18">
      <c r="A334" s="65" t="s">
        <v>44</v>
      </c>
      <c r="B334" s="81"/>
      <c r="C334" s="82" t="s">
        <v>45</v>
      </c>
      <c r="D334" s="83"/>
      <c r="E334" s="60"/>
      <c r="F334" s="60"/>
      <c r="G334" s="60"/>
      <c r="H334" s="202"/>
      <c r="I334" s="202"/>
      <c r="J334" s="202"/>
      <c r="K334" s="99"/>
      <c r="L334" s="78">
        <f t="shared" si="14"/>
        <v>0</v>
      </c>
      <c r="M334" s="99"/>
      <c r="N334" s="90"/>
      <c r="O334" s="26"/>
      <c r="P334" s="27"/>
      <c r="R334" s="39"/>
    </row>
    <row r="335" spans="1:18">
      <c r="A335" s="65" t="s">
        <v>46</v>
      </c>
      <c r="B335" s="81"/>
      <c r="C335" s="82" t="s">
        <v>47</v>
      </c>
      <c r="D335" s="83"/>
      <c r="E335" s="60"/>
      <c r="F335" s="60"/>
      <c r="G335" s="60"/>
      <c r="H335" s="100"/>
      <c r="I335" s="100"/>
      <c r="J335" s="100"/>
      <c r="K335" s="101"/>
      <c r="L335" s="78">
        <f t="shared" si="14"/>
        <v>0</v>
      </c>
      <c r="M335" s="77"/>
      <c r="N335" s="79"/>
      <c r="O335" s="26"/>
      <c r="P335" s="27"/>
      <c r="R335" s="39"/>
    </row>
    <row r="336" spans="1:18">
      <c r="A336" s="65" t="s">
        <v>48</v>
      </c>
      <c r="B336" s="81"/>
      <c r="C336" s="82" t="s">
        <v>49</v>
      </c>
      <c r="D336" s="83"/>
      <c r="E336" s="60"/>
      <c r="F336" s="60"/>
      <c r="G336" s="60"/>
      <c r="H336" s="100"/>
      <c r="I336" s="100"/>
      <c r="J336" s="100"/>
      <c r="K336" s="101"/>
      <c r="L336" s="78">
        <f t="shared" si="14"/>
        <v>0</v>
      </c>
      <c r="M336" s="77"/>
      <c r="N336" s="79"/>
      <c r="O336" s="26"/>
      <c r="P336" s="27"/>
      <c r="R336" s="39"/>
    </row>
    <row r="337" spans="1:18">
      <c r="A337" s="65" t="s">
        <v>50</v>
      </c>
      <c r="B337" s="81"/>
      <c r="C337" s="82" t="s">
        <v>51</v>
      </c>
      <c r="D337" s="103"/>
      <c r="E337" s="26"/>
      <c r="F337" s="60"/>
      <c r="G337" s="60"/>
      <c r="H337" s="100"/>
      <c r="I337" s="100"/>
      <c r="J337" s="100"/>
      <c r="K337" s="101"/>
      <c r="L337" s="78">
        <f t="shared" si="14"/>
        <v>0</v>
      </c>
      <c r="M337" s="77"/>
      <c r="N337" s="79"/>
      <c r="O337" s="26"/>
      <c r="P337" s="27"/>
      <c r="R337" s="39"/>
    </row>
    <row r="338" spans="1:18">
      <c r="A338" s="104" t="s">
        <v>36</v>
      </c>
      <c r="B338" s="105"/>
      <c r="C338" s="106" t="s">
        <v>52</v>
      </c>
      <c r="D338" s="107"/>
      <c r="E338" s="108"/>
      <c r="F338" s="109"/>
      <c r="G338" s="109"/>
      <c r="H338" s="78"/>
      <c r="I338" s="78"/>
      <c r="J338" s="78"/>
      <c r="K338" s="77"/>
      <c r="L338" s="78">
        <f t="shared" si="14"/>
        <v>0</v>
      </c>
      <c r="M338" s="77"/>
      <c r="N338" s="79"/>
      <c r="O338" s="26"/>
      <c r="P338" s="27"/>
      <c r="R338" s="39"/>
    </row>
    <row r="339" spans="1:18">
      <c r="A339" s="65"/>
      <c r="B339" s="66"/>
      <c r="C339" s="84" t="s">
        <v>53</v>
      </c>
      <c r="D339" s="85"/>
      <c r="E339" s="60"/>
      <c r="F339" s="60"/>
      <c r="G339" s="60"/>
      <c r="H339" s="100"/>
      <c r="I339" s="100"/>
      <c r="J339" s="100"/>
      <c r="K339" s="101"/>
      <c r="L339" s="78">
        <f t="shared" si="14"/>
        <v>0</v>
      </c>
      <c r="M339" s="77"/>
      <c r="N339" s="79"/>
      <c r="O339" s="26"/>
      <c r="P339" s="27"/>
      <c r="R339" s="39"/>
    </row>
    <row r="340" spans="1:18">
      <c r="A340" s="65" t="s">
        <v>54</v>
      </c>
      <c r="B340" s="66"/>
      <c r="C340" s="84"/>
      <c r="D340" s="85"/>
      <c r="E340" s="60"/>
      <c r="F340" s="110"/>
      <c r="G340" s="60"/>
      <c r="H340" s="100"/>
      <c r="I340" s="100"/>
      <c r="J340" s="100"/>
      <c r="K340" s="101"/>
      <c r="L340" s="78">
        <f t="shared" si="14"/>
        <v>0</v>
      </c>
      <c r="M340" s="77"/>
      <c r="N340" s="79"/>
      <c r="O340" s="26"/>
      <c r="P340" s="27"/>
      <c r="R340" s="39"/>
    </row>
    <row r="341" spans="1:18">
      <c r="A341" s="65"/>
      <c r="B341" s="66"/>
      <c r="C341" s="84" t="s">
        <v>55</v>
      </c>
      <c r="D341" s="85"/>
      <c r="E341" s="60"/>
      <c r="F341" s="60"/>
      <c r="G341" s="60"/>
      <c r="H341" s="100"/>
      <c r="I341" s="100"/>
      <c r="J341" s="100"/>
      <c r="K341" s="101"/>
      <c r="L341" s="78">
        <f t="shared" si="14"/>
        <v>0</v>
      </c>
      <c r="M341" s="77"/>
      <c r="N341" s="79"/>
      <c r="O341" s="26"/>
      <c r="P341" s="27"/>
      <c r="R341" s="39"/>
    </row>
    <row r="342" spans="1:18">
      <c r="A342" s="57" t="s">
        <v>56</v>
      </c>
      <c r="B342" s="58"/>
      <c r="C342" s="112"/>
      <c r="D342" s="113"/>
      <c r="E342" s="26"/>
      <c r="F342" s="26"/>
      <c r="G342" s="26"/>
      <c r="H342" s="114"/>
      <c r="I342" s="114"/>
      <c r="J342" s="114"/>
      <c r="K342" s="115"/>
      <c r="L342" s="116"/>
      <c r="M342" s="117"/>
      <c r="N342" s="118"/>
      <c r="O342" s="26"/>
      <c r="P342" s="27"/>
      <c r="R342" s="39"/>
    </row>
    <row r="343" spans="1:18">
      <c r="A343" s="119"/>
      <c r="B343" s="30"/>
      <c r="C343" s="32"/>
      <c r="D343" s="32"/>
      <c r="E343" s="32"/>
      <c r="F343" s="32"/>
      <c r="G343" s="136"/>
      <c r="H343" s="121"/>
      <c r="I343" s="114"/>
      <c r="J343" s="121"/>
      <c r="K343" s="122"/>
      <c r="L343" s="116"/>
      <c r="M343" s="117"/>
      <c r="N343" s="118"/>
      <c r="O343" s="26"/>
      <c r="P343" s="27"/>
      <c r="R343" s="39"/>
    </row>
    <row r="344" spans="1:18">
      <c r="A344" s="119"/>
      <c r="B344" s="30"/>
      <c r="C344" s="32"/>
      <c r="D344" s="32"/>
      <c r="E344" s="32"/>
      <c r="F344" s="32"/>
      <c r="G344" s="203"/>
      <c r="H344" s="121"/>
      <c r="I344" s="114"/>
      <c r="J344" s="121"/>
      <c r="K344" s="122"/>
      <c r="L344" s="116"/>
      <c r="M344" s="117"/>
      <c r="N344" s="118"/>
      <c r="O344" s="26"/>
      <c r="P344" s="27"/>
      <c r="R344" s="39"/>
    </row>
    <row r="345" spans="1:18">
      <c r="A345" s="119"/>
      <c r="B345" s="30"/>
      <c r="C345" s="32"/>
      <c r="D345" s="32"/>
      <c r="E345" s="32"/>
      <c r="F345" s="32"/>
      <c r="G345" s="136"/>
      <c r="H345" s="121"/>
      <c r="I345" s="114"/>
      <c r="J345" s="121"/>
      <c r="K345" s="204"/>
      <c r="L345" s="96"/>
      <c r="M345" s="96"/>
      <c r="N345" s="142"/>
      <c r="O345" s="26"/>
      <c r="P345" s="27"/>
      <c r="R345" s="39"/>
    </row>
    <row r="346" spans="1:18">
      <c r="A346" s="57"/>
      <c r="B346" s="58"/>
      <c r="C346" s="112" t="s">
        <v>58</v>
      </c>
      <c r="D346" s="26"/>
      <c r="E346" s="26"/>
      <c r="F346" s="26"/>
      <c r="G346" s="121"/>
      <c r="H346" s="123"/>
      <c r="I346" s="123"/>
      <c r="J346" s="123"/>
      <c r="K346" s="124"/>
      <c r="L346" s="78">
        <f>L31+L94+L157+L220+L283</f>
        <v>0</v>
      </c>
      <c r="M346" s="126"/>
      <c r="N346" s="127"/>
      <c r="O346" s="26"/>
      <c r="P346" s="27"/>
      <c r="R346" s="39"/>
    </row>
    <row r="347" spans="1:18">
      <c r="A347" s="104" t="s">
        <v>59</v>
      </c>
      <c r="B347" s="128"/>
      <c r="C347" s="129"/>
      <c r="D347" s="130" t="s">
        <v>60</v>
      </c>
      <c r="E347" s="129"/>
      <c r="F347" s="129"/>
      <c r="G347" s="129"/>
      <c r="H347" s="131"/>
      <c r="I347" s="131"/>
      <c r="J347" s="131"/>
      <c r="K347" s="89"/>
      <c r="L347" s="78">
        <f>L32+L95+L158+L221+L284</f>
        <v>0</v>
      </c>
      <c r="M347" s="89"/>
      <c r="N347" s="90"/>
      <c r="O347" s="26"/>
      <c r="P347" s="27"/>
      <c r="R347" s="39"/>
    </row>
    <row r="348" spans="1:18">
      <c r="A348" s="104"/>
      <c r="B348" s="128"/>
      <c r="C348" s="129"/>
      <c r="D348" s="84" t="s">
        <v>61</v>
      </c>
      <c r="E348" s="60"/>
      <c r="F348" s="60"/>
      <c r="G348" s="60"/>
      <c r="H348" s="100"/>
      <c r="I348" s="100"/>
      <c r="J348" s="100"/>
      <c r="K348" s="77"/>
      <c r="L348" s="78">
        <f>L33+L96+L159+L222+L285</f>
        <v>0</v>
      </c>
      <c r="M348" s="101"/>
      <c r="N348" s="79"/>
      <c r="O348" s="26"/>
      <c r="P348" s="27"/>
      <c r="R348" s="39"/>
    </row>
    <row r="349" spans="1:18">
      <c r="A349" s="57"/>
      <c r="B349" s="133"/>
      <c r="C349" s="121"/>
      <c r="D349" s="121"/>
      <c r="E349" s="32"/>
      <c r="F349" s="32"/>
      <c r="G349" s="32"/>
      <c r="H349" s="114"/>
      <c r="I349" s="114"/>
      <c r="J349" s="114"/>
      <c r="K349" s="115"/>
      <c r="L349" s="116"/>
      <c r="M349" s="117"/>
      <c r="N349" s="118"/>
      <c r="O349" s="26"/>
      <c r="P349" s="27"/>
      <c r="R349" s="39"/>
    </row>
    <row r="350" spans="1:18">
      <c r="A350" s="18" t="s">
        <v>62</v>
      </c>
      <c r="B350" s="19"/>
      <c r="C350" s="20"/>
      <c r="D350" s="20"/>
      <c r="E350" s="20"/>
      <c r="F350" s="20"/>
      <c r="G350" s="20"/>
      <c r="H350" s="125"/>
      <c r="I350" s="125"/>
      <c r="J350" s="125"/>
      <c r="K350" s="115"/>
      <c r="L350" s="116"/>
      <c r="M350" s="117"/>
      <c r="N350" s="118"/>
      <c r="O350" s="26"/>
      <c r="P350" s="27"/>
      <c r="R350" s="39"/>
    </row>
    <row r="351" spans="1:18">
      <c r="A351" s="57"/>
      <c r="B351" s="112" t="s">
        <v>63</v>
      </c>
      <c r="C351" s="112"/>
      <c r="D351" s="134" t="s">
        <v>64</v>
      </c>
      <c r="E351" s="135">
        <f>E36+E99+E162+E225+E288</f>
        <v>0</v>
      </c>
      <c r="F351" s="26"/>
      <c r="G351" s="136"/>
      <c r="H351" s="137"/>
      <c r="I351" s="121"/>
      <c r="J351" s="121"/>
      <c r="K351" s="122"/>
      <c r="L351" s="116"/>
      <c r="M351" s="117"/>
      <c r="N351" s="118"/>
      <c r="O351" s="26"/>
      <c r="P351" s="27"/>
      <c r="R351" s="39"/>
    </row>
    <row r="352" spans="1:18">
      <c r="A352" s="57"/>
      <c r="B352" s="112" t="s">
        <v>65</v>
      </c>
      <c r="C352" s="112"/>
      <c r="D352" s="112"/>
      <c r="E352" s="135">
        <f>E37+E100+E163+E226+E289</f>
        <v>0</v>
      </c>
      <c r="F352" s="26"/>
      <c r="G352" s="136"/>
      <c r="H352" s="137"/>
      <c r="I352" s="121"/>
      <c r="J352" s="121"/>
      <c r="K352" s="122"/>
      <c r="L352" s="116"/>
      <c r="M352" s="117"/>
      <c r="N352" s="118"/>
      <c r="O352" s="26"/>
      <c r="P352" s="27"/>
      <c r="R352" s="39"/>
    </row>
    <row r="353" spans="1:18">
      <c r="A353" s="57"/>
      <c r="B353" s="112" t="s">
        <v>66</v>
      </c>
      <c r="C353" s="112"/>
      <c r="D353" s="112"/>
      <c r="E353" s="135">
        <f>E38+E101+E164+E227+E290</f>
        <v>0</v>
      </c>
      <c r="F353" s="26"/>
      <c r="G353" s="136"/>
      <c r="H353" s="137"/>
      <c r="I353" s="121"/>
      <c r="J353" s="121"/>
      <c r="K353" s="122"/>
      <c r="L353" s="116"/>
      <c r="M353" s="117"/>
      <c r="N353" s="118"/>
      <c r="O353" s="26"/>
      <c r="P353" s="27"/>
      <c r="R353" s="39"/>
    </row>
    <row r="354" spans="1:18">
      <c r="A354" s="57"/>
      <c r="B354" s="84" t="s">
        <v>67</v>
      </c>
      <c r="C354" s="84"/>
      <c r="D354" s="112"/>
      <c r="E354" s="135">
        <f>E39+E102+E165+E228+E291</f>
        <v>0</v>
      </c>
      <c r="F354" s="26"/>
      <c r="G354" s="135"/>
      <c r="H354" s="138"/>
      <c r="I354" s="121"/>
      <c r="J354" s="121"/>
      <c r="K354" s="122"/>
      <c r="L354" s="116"/>
      <c r="M354" s="117"/>
      <c r="N354" s="118"/>
      <c r="O354" s="26"/>
      <c r="P354" s="27"/>
      <c r="R354" s="39"/>
    </row>
    <row r="355" spans="1:18">
      <c r="A355" s="139"/>
      <c r="B355" s="82"/>
      <c r="C355" s="60"/>
      <c r="D355" s="130" t="s">
        <v>68</v>
      </c>
      <c r="E355" s="129"/>
      <c r="F355" s="128">
        <v>0</v>
      </c>
      <c r="G355" s="130" t="s">
        <v>69</v>
      </c>
      <c r="H355" s="140"/>
      <c r="I355" s="140"/>
      <c r="J355" s="140"/>
      <c r="K355" s="87"/>
      <c r="L355" s="132">
        <f>L40+L103+L166+L229+L292</f>
        <v>0</v>
      </c>
      <c r="M355" s="89"/>
      <c r="N355" s="90"/>
      <c r="O355" s="26"/>
      <c r="P355" s="27"/>
      <c r="R355" s="39"/>
    </row>
    <row r="356" spans="1:18">
      <c r="A356" s="65" t="s">
        <v>70</v>
      </c>
      <c r="B356" s="66"/>
      <c r="C356" s="60"/>
      <c r="D356" s="60"/>
      <c r="E356" s="60"/>
      <c r="F356" s="60"/>
      <c r="G356" s="60"/>
      <c r="H356" s="100"/>
      <c r="I356" s="100"/>
      <c r="J356" s="100"/>
      <c r="K356" s="141"/>
      <c r="L356" s="96"/>
      <c r="M356" s="96"/>
      <c r="N356" s="142"/>
      <c r="O356" s="26"/>
      <c r="P356" s="27"/>
      <c r="R356" s="39"/>
    </row>
    <row r="357" spans="1:18">
      <c r="A357" s="65"/>
      <c r="B357" s="84" t="s">
        <v>71</v>
      </c>
      <c r="C357" s="84"/>
      <c r="D357" s="60"/>
      <c r="E357" s="60"/>
      <c r="F357" s="60"/>
      <c r="G357" s="60"/>
      <c r="H357" s="100"/>
      <c r="I357" s="100"/>
      <c r="J357" s="100"/>
      <c r="K357" s="101"/>
      <c r="L357" s="78">
        <f t="shared" ref="L357:L364" si="15">L42+L105+L168+L231+L294</f>
        <v>0</v>
      </c>
      <c r="M357" s="77"/>
      <c r="N357" s="79"/>
      <c r="O357" s="26"/>
      <c r="P357" s="27"/>
      <c r="R357" s="39"/>
    </row>
    <row r="358" spans="1:18">
      <c r="A358" s="65"/>
      <c r="B358" s="84" t="s">
        <v>72</v>
      </c>
      <c r="C358" s="84"/>
      <c r="D358" s="60"/>
      <c r="E358" s="60"/>
      <c r="F358" s="60"/>
      <c r="G358" s="60"/>
      <c r="H358" s="100"/>
      <c r="I358" s="100"/>
      <c r="J358" s="100"/>
      <c r="K358" s="101"/>
      <c r="L358" s="78">
        <f t="shared" si="15"/>
        <v>0</v>
      </c>
      <c r="M358" s="77"/>
      <c r="N358" s="79"/>
      <c r="O358" s="26"/>
      <c r="P358" s="27"/>
      <c r="R358" s="39"/>
    </row>
    <row r="359" spans="1:18">
      <c r="A359" s="65"/>
      <c r="B359" s="84" t="s">
        <v>73</v>
      </c>
      <c r="C359" s="84"/>
      <c r="D359" s="60"/>
      <c r="E359" s="60"/>
      <c r="F359" s="60"/>
      <c r="G359" s="60"/>
      <c r="H359" s="100"/>
      <c r="I359" s="100"/>
      <c r="J359" s="100"/>
      <c r="K359" s="101"/>
      <c r="L359" s="78">
        <f t="shared" si="15"/>
        <v>0</v>
      </c>
      <c r="M359" s="77"/>
      <c r="N359" s="79"/>
      <c r="O359" s="26"/>
      <c r="P359" s="27"/>
      <c r="R359" s="39"/>
    </row>
    <row r="360" spans="1:18">
      <c r="A360" s="65"/>
      <c r="B360" s="84" t="s">
        <v>74</v>
      </c>
      <c r="C360" s="84"/>
      <c r="D360" s="60"/>
      <c r="E360" s="60"/>
      <c r="F360" s="60"/>
      <c r="G360" s="60"/>
      <c r="H360" s="100"/>
      <c r="I360" s="100"/>
      <c r="J360" s="100"/>
      <c r="K360" s="101"/>
      <c r="L360" s="78">
        <f t="shared" si="15"/>
        <v>0</v>
      </c>
      <c r="M360" s="77"/>
      <c r="N360" s="79"/>
      <c r="O360" s="26"/>
      <c r="P360" s="27"/>
      <c r="R360" s="39"/>
    </row>
    <row r="361" spans="1:18">
      <c r="A361" s="65"/>
      <c r="B361" s="84" t="s">
        <v>75</v>
      </c>
      <c r="C361" s="84"/>
      <c r="D361" s="60"/>
      <c r="E361" s="60"/>
      <c r="F361" s="60"/>
      <c r="G361" s="60"/>
      <c r="H361" s="100"/>
      <c r="I361" s="100"/>
      <c r="J361" s="100"/>
      <c r="K361" s="101"/>
      <c r="L361" s="78">
        <f t="shared" si="15"/>
        <v>0</v>
      </c>
      <c r="M361" s="77"/>
      <c r="N361" s="79"/>
      <c r="O361" s="26"/>
      <c r="P361" s="27"/>
      <c r="R361" s="39"/>
    </row>
    <row r="362" spans="1:18">
      <c r="A362" s="65"/>
      <c r="B362" s="84" t="s">
        <v>76</v>
      </c>
      <c r="C362" s="84"/>
      <c r="D362" s="60"/>
      <c r="E362" s="102"/>
      <c r="F362" s="60"/>
      <c r="G362" s="60"/>
      <c r="H362" s="100"/>
      <c r="I362" s="100"/>
      <c r="J362" s="100"/>
      <c r="K362" s="101"/>
      <c r="L362" s="78">
        <f t="shared" si="15"/>
        <v>0</v>
      </c>
      <c r="M362" s="77"/>
      <c r="N362" s="79"/>
      <c r="O362" s="26"/>
      <c r="P362" s="27"/>
      <c r="R362" s="39"/>
    </row>
    <row r="363" spans="1:18">
      <c r="A363" s="65"/>
      <c r="B363" s="82"/>
      <c r="C363" s="84" t="s">
        <v>77</v>
      </c>
      <c r="D363" s="60"/>
      <c r="E363" s="143"/>
      <c r="F363" s="60"/>
      <c r="G363" s="60"/>
      <c r="H363" s="140"/>
      <c r="I363" s="140"/>
      <c r="J363" s="140"/>
      <c r="K363" s="144"/>
      <c r="L363" s="78">
        <f t="shared" si="15"/>
        <v>0</v>
      </c>
      <c r="M363" s="77"/>
      <c r="N363" s="79"/>
      <c r="O363" s="26"/>
      <c r="P363" s="27"/>
      <c r="R363" s="39"/>
    </row>
    <row r="364" spans="1:18">
      <c r="A364" s="65" t="s">
        <v>78</v>
      </c>
      <c r="B364" s="66"/>
      <c r="C364" s="60"/>
      <c r="D364" s="60"/>
      <c r="E364" s="60"/>
      <c r="F364" s="60"/>
      <c r="G364" s="60"/>
      <c r="H364" s="100"/>
      <c r="I364" s="100"/>
      <c r="J364" s="100"/>
      <c r="K364" s="101"/>
      <c r="L364" s="78">
        <f t="shared" si="15"/>
        <v>0</v>
      </c>
      <c r="M364" s="101"/>
      <c r="N364" s="79"/>
      <c r="O364" s="26"/>
      <c r="P364" s="27"/>
      <c r="R364" s="39"/>
    </row>
    <row r="365" spans="1:18">
      <c r="A365" s="57" t="s">
        <v>79</v>
      </c>
      <c r="B365" s="58"/>
      <c r="C365" s="26"/>
      <c r="D365" s="26"/>
      <c r="E365" s="26"/>
      <c r="F365" s="26"/>
      <c r="G365" s="26"/>
      <c r="H365" s="114"/>
      <c r="I365" s="114"/>
      <c r="J365" s="114"/>
      <c r="K365" s="115"/>
      <c r="L365" s="116"/>
      <c r="M365" s="117"/>
      <c r="N365" s="118"/>
      <c r="O365" s="26"/>
      <c r="P365" s="27"/>
      <c r="R365" s="39"/>
    </row>
    <row r="366" spans="1:18">
      <c r="A366" s="57"/>
      <c r="B366" s="58"/>
      <c r="C366" s="26"/>
      <c r="D366" s="145"/>
      <c r="E366" s="146"/>
      <c r="F366" s="26"/>
      <c r="G366" s="26"/>
      <c r="H366" s="114"/>
      <c r="I366" s="114"/>
      <c r="J366" s="114"/>
      <c r="K366" s="115"/>
      <c r="L366" s="116"/>
      <c r="M366" s="117"/>
      <c r="N366" s="118"/>
      <c r="O366" s="26"/>
      <c r="P366" s="27"/>
      <c r="R366" s="39"/>
    </row>
    <row r="367" spans="1:18">
      <c r="A367" s="57"/>
      <c r="B367" s="58"/>
      <c r="C367" s="26"/>
      <c r="D367" s="145"/>
      <c r="E367" s="146"/>
      <c r="F367" s="121"/>
      <c r="G367" s="26"/>
      <c r="H367" s="114"/>
      <c r="I367" s="114"/>
      <c r="J367" s="114"/>
      <c r="K367" s="141"/>
      <c r="L367" s="96"/>
      <c r="M367" s="96"/>
      <c r="N367" s="142"/>
      <c r="O367" s="26"/>
      <c r="P367" s="27"/>
      <c r="R367" s="39"/>
    </row>
    <row r="368" spans="1:18">
      <c r="A368" s="65"/>
      <c r="B368" s="84" t="s">
        <v>82</v>
      </c>
      <c r="C368" s="143"/>
      <c r="D368" s="60"/>
      <c r="E368" s="60"/>
      <c r="F368" s="60"/>
      <c r="G368" s="60"/>
      <c r="H368" s="100"/>
      <c r="I368" s="100"/>
      <c r="J368" s="100"/>
      <c r="K368" s="101"/>
      <c r="L368" s="78">
        <f>L53+L116+L179+L242+L305</f>
        <v>0</v>
      </c>
      <c r="M368" s="101"/>
      <c r="N368" s="79"/>
      <c r="O368" s="26"/>
      <c r="P368" s="27"/>
      <c r="R368" s="39"/>
    </row>
    <row r="369" spans="1:18">
      <c r="A369" s="65" t="s">
        <v>83</v>
      </c>
      <c r="B369" s="66"/>
      <c r="C369" s="60"/>
      <c r="D369" s="60"/>
      <c r="E369" s="60"/>
      <c r="F369" s="60"/>
      <c r="G369" s="60"/>
      <c r="H369" s="100"/>
      <c r="I369" s="100"/>
      <c r="J369" s="100"/>
      <c r="K369" s="101"/>
      <c r="L369" s="78">
        <f>L54+L117+L180+L243+L306</f>
        <v>0</v>
      </c>
      <c r="M369" s="101"/>
      <c r="N369" s="79"/>
      <c r="O369" s="26"/>
      <c r="P369" s="27"/>
      <c r="R369" s="39"/>
    </row>
    <row r="370" spans="1:18">
      <c r="A370" s="65" t="s">
        <v>84</v>
      </c>
      <c r="B370" s="66"/>
      <c r="C370" s="60"/>
      <c r="D370" s="60"/>
      <c r="E370" s="60"/>
      <c r="F370" s="60"/>
      <c r="G370" s="60"/>
      <c r="H370" s="100"/>
      <c r="I370" s="100"/>
      <c r="J370" s="100"/>
      <c r="K370" s="101"/>
      <c r="L370" s="78">
        <f>L55+L118+L181+L244+L307</f>
        <v>0</v>
      </c>
      <c r="M370" s="77"/>
      <c r="N370" s="79"/>
      <c r="O370" s="26"/>
      <c r="P370" s="27"/>
      <c r="R370" s="39"/>
    </row>
    <row r="371" spans="1:18">
      <c r="A371" s="65" t="s">
        <v>85</v>
      </c>
      <c r="B371" s="66"/>
      <c r="C371" s="60"/>
      <c r="D371" s="60"/>
      <c r="E371" s="60"/>
      <c r="F371" s="60"/>
      <c r="G371" s="60"/>
      <c r="H371" s="100"/>
      <c r="I371" s="100"/>
      <c r="J371" s="100"/>
      <c r="K371" s="101"/>
      <c r="L371" s="78">
        <f>L56+L119+L182+L245+L308</f>
        <v>0</v>
      </c>
      <c r="M371" s="147"/>
      <c r="N371" s="148"/>
      <c r="O371" s="26"/>
      <c r="P371" s="27"/>
      <c r="R371" s="39"/>
    </row>
    <row r="372" spans="1:18" ht="16.5" thickBot="1">
      <c r="A372" s="65" t="s">
        <v>86</v>
      </c>
      <c r="B372" s="66"/>
      <c r="C372" s="60"/>
      <c r="D372" s="60"/>
      <c r="E372" s="60"/>
      <c r="F372" s="149">
        <f>F57+F120+F183+F246+F309</f>
        <v>0</v>
      </c>
      <c r="G372" s="150" t="s">
        <v>87</v>
      </c>
      <c r="H372" s="151"/>
      <c r="I372" s="151"/>
      <c r="J372" s="151"/>
      <c r="K372" s="151"/>
      <c r="L372" s="205"/>
      <c r="M372" s="152"/>
      <c r="N372" s="153"/>
      <c r="O372" s="26"/>
      <c r="P372" s="27"/>
      <c r="R372" s="39"/>
    </row>
    <row r="373" spans="1:18">
      <c r="A373" s="18" t="s">
        <v>88</v>
      </c>
      <c r="B373" s="19"/>
      <c r="C373" s="20"/>
      <c r="D373" s="20"/>
      <c r="E373" s="154"/>
      <c r="F373" s="155"/>
      <c r="G373" s="18" t="s">
        <v>89</v>
      </c>
      <c r="H373" s="157"/>
      <c r="I373" s="158"/>
      <c r="J373" s="159"/>
      <c r="K373" s="160"/>
      <c r="L373" s="158"/>
      <c r="M373" s="158"/>
      <c r="N373" s="161"/>
      <c r="O373" s="26"/>
      <c r="P373" s="27"/>
      <c r="R373" s="39"/>
    </row>
    <row r="374" spans="1:18">
      <c r="A374" s="162"/>
      <c r="B374" s="30"/>
      <c r="C374" s="32"/>
      <c r="D374" s="32"/>
      <c r="E374" s="163"/>
      <c r="F374" s="164"/>
      <c r="G374" s="162"/>
      <c r="H374" s="166"/>
      <c r="I374" s="167" t="s">
        <v>90</v>
      </c>
      <c r="J374" s="42"/>
      <c r="K374" s="42"/>
      <c r="L374" s="168"/>
      <c r="M374" s="168"/>
      <c r="N374" s="169"/>
      <c r="O374" s="26"/>
      <c r="P374" s="27"/>
      <c r="R374" s="39"/>
    </row>
    <row r="375" spans="1:18">
      <c r="A375" s="18" t="s">
        <v>91</v>
      </c>
      <c r="B375" s="19"/>
      <c r="C375" s="20"/>
      <c r="D375" s="20"/>
      <c r="E375" s="154"/>
      <c r="F375" s="155"/>
      <c r="G375" s="18" t="s">
        <v>89</v>
      </c>
      <c r="H375" s="166" t="s">
        <v>92</v>
      </c>
      <c r="I375" s="42"/>
      <c r="J375" s="170" t="s">
        <v>93</v>
      </c>
      <c r="K375" s="171"/>
      <c r="L375" s="171"/>
      <c r="M375" s="172" t="s">
        <v>94</v>
      </c>
      <c r="N375" s="173"/>
      <c r="O375" s="26"/>
      <c r="P375" s="27"/>
      <c r="R375" s="39"/>
    </row>
    <row r="376" spans="1:18" ht="16.5" thickBot="1">
      <c r="A376" s="174"/>
      <c r="B376" s="74"/>
      <c r="C376" s="75"/>
      <c r="D376" s="75"/>
      <c r="E376" s="175"/>
      <c r="F376" s="176"/>
      <c r="G376" s="174"/>
      <c r="H376" s="178"/>
      <c r="I376" s="179"/>
      <c r="J376" s="180"/>
      <c r="K376" s="179"/>
      <c r="L376" s="181"/>
      <c r="M376" s="182"/>
      <c r="N376" s="183"/>
      <c r="O376" s="26"/>
      <c r="P376" s="27"/>
      <c r="R376" s="39"/>
    </row>
    <row r="377" spans="1:18">
      <c r="A377" s="190" t="s">
        <v>110</v>
      </c>
      <c r="E377" s="191" t="s">
        <v>96</v>
      </c>
      <c r="G377" s="112" t="s">
        <v>97</v>
      </c>
      <c r="O377" s="26"/>
      <c r="P377" s="27"/>
      <c r="R377" s="39"/>
    </row>
    <row r="378" spans="1:18">
      <c r="R378" s="39"/>
    </row>
    <row r="379" spans="1:18">
      <c r="R379" s="39"/>
    </row>
    <row r="380" spans="1:18">
      <c r="R380" s="39"/>
    </row>
    <row r="381" spans="1:18">
      <c r="R381" s="39"/>
    </row>
    <row r="382" spans="1:18">
      <c r="R382" s="39"/>
    </row>
    <row r="383" spans="1:18">
      <c r="R383" s="39"/>
    </row>
    <row r="384" spans="1:18">
      <c r="R384" s="39"/>
    </row>
    <row r="385" spans="18:18">
      <c r="R385" s="39"/>
    </row>
    <row r="386" spans="18:18">
      <c r="R386" s="39"/>
    </row>
    <row r="387" spans="18:18">
      <c r="R387" s="39"/>
    </row>
    <row r="388" spans="18:18">
      <c r="R388" s="39"/>
    </row>
    <row r="389" spans="18:18">
      <c r="R389" s="39"/>
    </row>
    <row r="390" spans="18:18">
      <c r="R390" s="39"/>
    </row>
    <row r="391" spans="18:18">
      <c r="R391" s="39"/>
    </row>
    <row r="392" spans="18:18">
      <c r="R392" s="39"/>
    </row>
    <row r="393" spans="18:18">
      <c r="R393" s="39"/>
    </row>
    <row r="394" spans="18:18">
      <c r="R394" s="39"/>
    </row>
    <row r="395" spans="18:18">
      <c r="R395" s="39"/>
    </row>
    <row r="396" spans="18:18">
      <c r="R396" s="39"/>
    </row>
    <row r="397" spans="18:18">
      <c r="R397" s="39"/>
    </row>
    <row r="398" spans="18:18">
      <c r="R398" s="39"/>
    </row>
    <row r="399" spans="18:18">
      <c r="R399" s="39"/>
    </row>
    <row r="400" spans="18:18">
      <c r="R400" s="39"/>
    </row>
    <row r="401" spans="18:18">
      <c r="R401" s="39"/>
    </row>
    <row r="402" spans="18:18">
      <c r="R402" s="39"/>
    </row>
    <row r="403" spans="18:18">
      <c r="R403" s="39"/>
    </row>
    <row r="404" spans="18:18">
      <c r="R404" s="39"/>
    </row>
    <row r="405" spans="18:18">
      <c r="R405" s="39"/>
    </row>
    <row r="406" spans="18:18">
      <c r="R406" s="39"/>
    </row>
    <row r="407" spans="18:18">
      <c r="R407" s="39"/>
    </row>
    <row r="408" spans="18:18">
      <c r="R408" s="39"/>
    </row>
    <row r="409" spans="18:18">
      <c r="R409" s="39"/>
    </row>
    <row r="410" spans="18:18">
      <c r="R410" s="39"/>
    </row>
    <row r="411" spans="18:18">
      <c r="R411" s="39"/>
    </row>
    <row r="412" spans="18:18">
      <c r="R412" s="39"/>
    </row>
    <row r="413" spans="18:18">
      <c r="R413" s="39"/>
    </row>
    <row r="414" spans="18:18">
      <c r="R414" s="39"/>
    </row>
    <row r="415" spans="18:18">
      <c r="R415" s="39"/>
    </row>
    <row r="416" spans="18:18">
      <c r="R416" s="39"/>
    </row>
    <row r="417" spans="18:18">
      <c r="R417" s="39"/>
    </row>
    <row r="418" spans="18:18">
      <c r="R418" s="39"/>
    </row>
    <row r="419" spans="18:18">
      <c r="R419" s="39"/>
    </row>
    <row r="420" spans="18:18">
      <c r="R420" s="39"/>
    </row>
    <row r="421" spans="18:18">
      <c r="R421" s="39"/>
    </row>
    <row r="422" spans="18:18">
      <c r="R422" s="39"/>
    </row>
    <row r="423" spans="18:18">
      <c r="R423" s="39"/>
    </row>
    <row r="424" spans="18:18">
      <c r="R424" s="39"/>
    </row>
    <row r="425" spans="18:18">
      <c r="R425" s="39"/>
    </row>
    <row r="426" spans="18:18">
      <c r="R426" s="39"/>
    </row>
    <row r="427" spans="18:18">
      <c r="R427" s="39"/>
    </row>
    <row r="428" spans="18:18">
      <c r="R428" s="39"/>
    </row>
    <row r="429" spans="18:18">
      <c r="R429" s="39"/>
    </row>
    <row r="430" spans="18:18">
      <c r="R430" s="39"/>
    </row>
    <row r="431" spans="18:18">
      <c r="R431" s="39"/>
    </row>
    <row r="432" spans="18:18">
      <c r="R432" s="39"/>
    </row>
    <row r="433" spans="18:18">
      <c r="R433" s="39"/>
    </row>
    <row r="434" spans="18:18">
      <c r="R434" s="39"/>
    </row>
    <row r="435" spans="18:18">
      <c r="R435" s="39"/>
    </row>
    <row r="436" spans="18:18">
      <c r="R436" s="39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02437AE71D9B499FF2712C6BBDE234" ma:contentTypeVersion="6" ma:contentTypeDescription="Create a new document." ma:contentTypeScope="" ma:versionID="80ec2248bf8a002d2f8d4faf2a847282">
  <xsd:schema xmlns:xsd="http://www.w3.org/2001/XMLSchema" xmlns:xs="http://www.w3.org/2001/XMLSchema" xmlns:p="http://schemas.microsoft.com/office/2006/metadata/properties" xmlns:ns2="6ba70e3a-5150-4d15-ab15-36b2e7fd90e7" xmlns:ns3="2183af0e-b8a9-4bc6-8a26-b5f8524d2bc5" targetNamespace="http://schemas.microsoft.com/office/2006/metadata/properties" ma:root="true" ma:fieldsID="8f2a68fdc0215d4fffd2c82243f8de28" ns2:_="" ns3:_="">
    <xsd:import namespace="6ba70e3a-5150-4d15-ab15-36b2e7fd90e7"/>
    <xsd:import namespace="2183af0e-b8a9-4bc6-8a26-b5f8524d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70e3a-5150-4d15-ab15-36b2e7fd9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3af0e-b8a9-4bc6-8a26-b5f8524d2b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80F003-E3C3-4275-B314-5B8A96289E60}"/>
</file>

<file path=customXml/itemProps2.xml><?xml version="1.0" encoding="utf-8"?>
<ds:datastoreItem xmlns:ds="http://schemas.openxmlformats.org/officeDocument/2006/customXml" ds:itemID="{CFD16A68-C512-47C2-8EB8-BECFF1C78D6C}"/>
</file>

<file path=customXml/itemProps3.xml><?xml version="1.0" encoding="utf-8"?>
<ds:datastoreItem xmlns:ds="http://schemas.openxmlformats.org/officeDocument/2006/customXml" ds:itemID="{45B9C5F3-8F4F-424E-B582-0A593F6F75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Millersville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Munoz</dc:creator>
  <cp:lastModifiedBy>Emily Drennen</cp:lastModifiedBy>
  <dcterms:created xsi:type="dcterms:W3CDTF">2016-11-07T13:43:04Z</dcterms:created>
  <dcterms:modified xsi:type="dcterms:W3CDTF">2021-09-23T18:29:10Z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0x0101000F02437AE71D9B499FF2712C6BBDE234</vt:lpwstr>
  </property>
</Properties>
</file>